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ocuments\MS Office\Home\CRVC\"/>
    </mc:Choice>
  </mc:AlternateContent>
  <xr:revisionPtr revIDLastSave="0" documentId="13_ncr:1_{05668B6E-F7CD-4F25-AC47-5B29945F1D7C}" xr6:coauthVersionLast="45" xr6:coauthVersionMax="45" xr10:uidLastSave="{00000000-0000-0000-0000-000000000000}"/>
  <bookViews>
    <workbookView xWindow="495" yWindow="420" windowWidth="27930" windowHeight="14760" xr2:uid="{00000000-000D-0000-FFFF-FFFF00000000}"/>
  </bookViews>
  <sheets>
    <sheet name="Log" sheetId="1" r:id="rId1"/>
    <sheet name="Events" sheetId="2" r:id="rId2"/>
  </sheets>
  <definedNames>
    <definedName name="_xlnm.Print_Area" localSheetId="0">Log!$A$1:$M$39</definedName>
    <definedName name="_xlnm.Print_Titles" localSheetId="0">Log!$9:$11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1" i="1" l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G211" i="1" l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W46" i="2" l="1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M6" i="2" l="1"/>
  <c r="F8" i="1" l="1"/>
  <c r="W6" i="2" l="1"/>
  <c r="O6" i="2" l="1"/>
  <c r="P6" i="2" s="1"/>
  <c r="L6" i="2" l="1"/>
  <c r="L93" i="1" s="1"/>
  <c r="R6" i="2"/>
  <c r="Q6" i="2"/>
  <c r="L32" i="1" l="1"/>
  <c r="L23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210" i="1"/>
  <c r="E202" i="1"/>
  <c r="E198" i="1"/>
  <c r="E194" i="1"/>
  <c r="E190" i="1"/>
  <c r="E186" i="1"/>
  <c r="E182" i="1"/>
  <c r="E178" i="1"/>
  <c r="E170" i="1"/>
  <c r="E166" i="1"/>
  <c r="E158" i="1"/>
  <c r="E150" i="1"/>
  <c r="E142" i="1"/>
  <c r="E134" i="1"/>
  <c r="E126" i="1"/>
  <c r="E118" i="1"/>
  <c r="E110" i="1"/>
  <c r="E102" i="1"/>
  <c r="E94" i="1"/>
  <c r="E86" i="1"/>
  <c r="E82" i="1"/>
  <c r="E74" i="1"/>
  <c r="E66" i="1"/>
  <c r="E58" i="1"/>
  <c r="E50" i="1"/>
  <c r="E42" i="1"/>
  <c r="E34" i="1"/>
  <c r="E26" i="1"/>
  <c r="E18" i="1"/>
  <c r="E176" i="1"/>
  <c r="E164" i="1"/>
  <c r="E152" i="1"/>
  <c r="E140" i="1"/>
  <c r="E128" i="1"/>
  <c r="E116" i="1"/>
  <c r="E206" i="1"/>
  <c r="E174" i="1"/>
  <c r="E162" i="1"/>
  <c r="E154" i="1"/>
  <c r="E146" i="1"/>
  <c r="E138" i="1"/>
  <c r="E130" i="1"/>
  <c r="E122" i="1"/>
  <c r="E114" i="1"/>
  <c r="E106" i="1"/>
  <c r="E98" i="1"/>
  <c r="E90" i="1"/>
  <c r="E78" i="1"/>
  <c r="E70" i="1"/>
  <c r="E62" i="1"/>
  <c r="E54" i="1"/>
  <c r="E46" i="1"/>
  <c r="E38" i="1"/>
  <c r="E30" i="1"/>
  <c r="E22" i="1"/>
  <c r="E14" i="1"/>
  <c r="E172" i="1"/>
  <c r="E156" i="1"/>
  <c r="E144" i="1"/>
  <c r="E132" i="1"/>
  <c r="E120" i="1"/>
  <c r="E108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208" i="1"/>
  <c r="E204" i="1"/>
  <c r="E200" i="1"/>
  <c r="E196" i="1"/>
  <c r="E192" i="1"/>
  <c r="E188" i="1"/>
  <c r="E184" i="1"/>
  <c r="E180" i="1"/>
  <c r="E168" i="1"/>
  <c r="E160" i="1"/>
  <c r="E148" i="1"/>
  <c r="E136" i="1"/>
  <c r="E124" i="1"/>
  <c r="E112" i="1"/>
  <c r="E104" i="1"/>
  <c r="E88" i="1"/>
  <c r="E72" i="1"/>
  <c r="E40" i="1"/>
  <c r="E100" i="1"/>
  <c r="E68" i="1"/>
  <c r="E20" i="1"/>
  <c r="E36" i="1"/>
  <c r="E96" i="1"/>
  <c r="E80" i="1"/>
  <c r="E64" i="1"/>
  <c r="E48" i="1"/>
  <c r="E32" i="1"/>
  <c r="E16" i="1"/>
  <c r="E92" i="1"/>
  <c r="E76" i="1"/>
  <c r="E60" i="1"/>
  <c r="E44" i="1"/>
  <c r="E28" i="1"/>
  <c r="E56" i="1"/>
  <c r="E24" i="1"/>
  <c r="E84" i="1"/>
  <c r="E52" i="1"/>
  <c r="E12" i="1"/>
  <c r="D14" i="1"/>
  <c r="D13" i="1"/>
  <c r="D12" i="1"/>
  <c r="D15" i="1"/>
  <c r="L154" i="1"/>
  <c r="L14" i="1"/>
  <c r="L96" i="1"/>
  <c r="L157" i="1"/>
  <c r="L203" i="1"/>
  <c r="L160" i="1"/>
  <c r="L26" i="1"/>
  <c r="L87" i="1"/>
  <c r="L29" i="1"/>
  <c r="L90" i="1"/>
  <c r="L151" i="1"/>
  <c r="L48" i="1"/>
  <c r="L112" i="1"/>
  <c r="L176" i="1"/>
  <c r="L45" i="1"/>
  <c r="L109" i="1"/>
  <c r="L173" i="1"/>
  <c r="L42" i="1"/>
  <c r="L106" i="1"/>
  <c r="L170" i="1"/>
  <c r="L39" i="1"/>
  <c r="L103" i="1"/>
  <c r="L167" i="1"/>
  <c r="L64" i="1"/>
  <c r="L128" i="1"/>
  <c r="L192" i="1"/>
  <c r="L61" i="1"/>
  <c r="L125" i="1"/>
  <c r="L189" i="1"/>
  <c r="L58" i="1"/>
  <c r="L122" i="1"/>
  <c r="L186" i="1"/>
  <c r="L55" i="1"/>
  <c r="L119" i="1"/>
  <c r="L183" i="1"/>
  <c r="L12" i="1"/>
  <c r="L16" i="1"/>
  <c r="L80" i="1"/>
  <c r="L144" i="1"/>
  <c r="L208" i="1"/>
  <c r="L77" i="1"/>
  <c r="L141" i="1"/>
  <c r="L205" i="1"/>
  <c r="L74" i="1"/>
  <c r="L138" i="1"/>
  <c r="L202" i="1"/>
  <c r="L71" i="1"/>
  <c r="L135" i="1"/>
  <c r="L199" i="1"/>
  <c r="L13" i="1"/>
  <c r="L20" i="1"/>
  <c r="L36" i="1"/>
  <c r="L52" i="1"/>
  <c r="L68" i="1"/>
  <c r="L84" i="1"/>
  <c r="L100" i="1"/>
  <c r="L116" i="1"/>
  <c r="L132" i="1"/>
  <c r="L148" i="1"/>
  <c r="L164" i="1"/>
  <c r="L180" i="1"/>
  <c r="L196" i="1"/>
  <c r="L17" i="1"/>
  <c r="L33" i="1"/>
  <c r="L49" i="1"/>
  <c r="L65" i="1"/>
  <c r="L81" i="1"/>
  <c r="L97" i="1"/>
  <c r="L113" i="1"/>
  <c r="L129" i="1"/>
  <c r="L145" i="1"/>
  <c r="L161" i="1"/>
  <c r="L177" i="1"/>
  <c r="L193" i="1"/>
  <c r="L209" i="1"/>
  <c r="L30" i="1"/>
  <c r="L46" i="1"/>
  <c r="L62" i="1"/>
  <c r="L78" i="1"/>
  <c r="L94" i="1"/>
  <c r="L110" i="1"/>
  <c r="L126" i="1"/>
  <c r="L142" i="1"/>
  <c r="L158" i="1"/>
  <c r="L174" i="1"/>
  <c r="L190" i="1"/>
  <c r="L206" i="1"/>
  <c r="L27" i="1"/>
  <c r="L43" i="1"/>
  <c r="L59" i="1"/>
  <c r="L75" i="1"/>
  <c r="L91" i="1"/>
  <c r="L107" i="1"/>
  <c r="L123" i="1"/>
  <c r="L139" i="1"/>
  <c r="L155" i="1"/>
  <c r="L171" i="1"/>
  <c r="L187" i="1"/>
  <c r="L15" i="1"/>
  <c r="K211" i="1"/>
  <c r="K209" i="1"/>
  <c r="K207" i="1"/>
  <c r="K205" i="1"/>
  <c r="K203" i="1"/>
  <c r="K201" i="1"/>
  <c r="K199" i="1"/>
  <c r="K197" i="1"/>
  <c r="K195" i="1"/>
  <c r="K193" i="1"/>
  <c r="K191" i="1"/>
  <c r="K189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J211" i="1"/>
  <c r="J209" i="1"/>
  <c r="J207" i="1"/>
  <c r="J205" i="1"/>
  <c r="J203" i="1"/>
  <c r="J201" i="1"/>
  <c r="J199" i="1"/>
  <c r="J197" i="1"/>
  <c r="J195" i="1"/>
  <c r="J193" i="1"/>
  <c r="J191" i="1"/>
  <c r="J189" i="1"/>
  <c r="J187" i="1"/>
  <c r="J185" i="1"/>
  <c r="J183" i="1"/>
  <c r="J181" i="1"/>
  <c r="J179" i="1"/>
  <c r="J177" i="1"/>
  <c r="J175" i="1"/>
  <c r="J173" i="1"/>
  <c r="J171" i="1"/>
  <c r="J169" i="1"/>
  <c r="J167" i="1"/>
  <c r="J165" i="1"/>
  <c r="J163" i="1"/>
  <c r="J161" i="1"/>
  <c r="J159" i="1"/>
  <c r="J157" i="1"/>
  <c r="J155" i="1"/>
  <c r="J153" i="1"/>
  <c r="J151" i="1"/>
  <c r="J149" i="1"/>
  <c r="J147" i="1"/>
  <c r="J145" i="1"/>
  <c r="J143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K210" i="1"/>
  <c r="K208" i="1"/>
  <c r="K206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6" i="1"/>
  <c r="K144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8" i="1"/>
  <c r="K116" i="1"/>
  <c r="K114" i="1"/>
  <c r="K112" i="1"/>
  <c r="K110" i="1"/>
  <c r="K108" i="1"/>
  <c r="K106" i="1"/>
  <c r="K104" i="1"/>
  <c r="K102" i="1"/>
  <c r="K100" i="1"/>
  <c r="K98" i="1"/>
  <c r="K96" i="1"/>
  <c r="K94" i="1"/>
  <c r="K92" i="1"/>
  <c r="K90" i="1"/>
  <c r="K88" i="1"/>
  <c r="K86" i="1"/>
  <c r="K84" i="1"/>
  <c r="K82" i="1"/>
  <c r="K80" i="1"/>
  <c r="K78" i="1"/>
  <c r="K76" i="1"/>
  <c r="K74" i="1"/>
  <c r="K72" i="1"/>
  <c r="K70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J210" i="1"/>
  <c r="J202" i="1"/>
  <c r="J194" i="1"/>
  <c r="J186" i="1"/>
  <c r="J178" i="1"/>
  <c r="J170" i="1"/>
  <c r="J162" i="1"/>
  <c r="J154" i="1"/>
  <c r="J146" i="1"/>
  <c r="J138" i="1"/>
  <c r="J130" i="1"/>
  <c r="J122" i="1"/>
  <c r="J114" i="1"/>
  <c r="J106" i="1"/>
  <c r="J98" i="1"/>
  <c r="J90" i="1"/>
  <c r="J82" i="1"/>
  <c r="J74" i="1"/>
  <c r="J66" i="1"/>
  <c r="J58" i="1"/>
  <c r="J50" i="1"/>
  <c r="J42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J12" i="1"/>
  <c r="D143" i="1"/>
  <c r="D131" i="1"/>
  <c r="D125" i="1"/>
  <c r="D119" i="1"/>
  <c r="D113" i="1"/>
  <c r="D107" i="1"/>
  <c r="D101" i="1"/>
  <c r="D95" i="1"/>
  <c r="D89" i="1"/>
  <c r="D83" i="1"/>
  <c r="D79" i="1"/>
  <c r="D73" i="1"/>
  <c r="D67" i="1"/>
  <c r="D61" i="1"/>
  <c r="D55" i="1"/>
  <c r="D49" i="1"/>
  <c r="D43" i="1"/>
  <c r="D39" i="1"/>
  <c r="D33" i="1"/>
  <c r="D27" i="1"/>
  <c r="D21" i="1"/>
  <c r="J204" i="1"/>
  <c r="J180" i="1"/>
  <c r="J156" i="1"/>
  <c r="J132" i="1"/>
  <c r="J108" i="1"/>
  <c r="J84" i="1"/>
  <c r="J60" i="1"/>
  <c r="K39" i="1"/>
  <c r="K33" i="1"/>
  <c r="K27" i="1"/>
  <c r="K21" i="1"/>
  <c r="J208" i="1"/>
  <c r="J200" i="1"/>
  <c r="J192" i="1"/>
  <c r="J184" i="1"/>
  <c r="J176" i="1"/>
  <c r="J168" i="1"/>
  <c r="J160" i="1"/>
  <c r="J152" i="1"/>
  <c r="J144" i="1"/>
  <c r="J136" i="1"/>
  <c r="J128" i="1"/>
  <c r="J120" i="1"/>
  <c r="J112" i="1"/>
  <c r="J104" i="1"/>
  <c r="J96" i="1"/>
  <c r="J88" i="1"/>
  <c r="J80" i="1"/>
  <c r="J72" i="1"/>
  <c r="J64" i="1"/>
  <c r="J56" i="1"/>
  <c r="J48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D145" i="1"/>
  <c r="D139" i="1"/>
  <c r="D135" i="1"/>
  <c r="D129" i="1"/>
  <c r="D123" i="1"/>
  <c r="D117" i="1"/>
  <c r="D111" i="1"/>
  <c r="D105" i="1"/>
  <c r="D99" i="1"/>
  <c r="D93" i="1"/>
  <c r="D87" i="1"/>
  <c r="D81" i="1"/>
  <c r="D75" i="1"/>
  <c r="D69" i="1"/>
  <c r="D63" i="1"/>
  <c r="D57" i="1"/>
  <c r="D51" i="1"/>
  <c r="D47" i="1"/>
  <c r="D41" i="1"/>
  <c r="D35" i="1"/>
  <c r="D29" i="1"/>
  <c r="D23" i="1"/>
  <c r="D17" i="1"/>
  <c r="J188" i="1"/>
  <c r="J164" i="1"/>
  <c r="J148" i="1"/>
  <c r="J124" i="1"/>
  <c r="J100" i="1"/>
  <c r="J76" i="1"/>
  <c r="J52" i="1"/>
  <c r="K37" i="1"/>
  <c r="K31" i="1"/>
  <c r="K25" i="1"/>
  <c r="K19" i="1"/>
  <c r="J206" i="1"/>
  <c r="J198" i="1"/>
  <c r="J190" i="1"/>
  <c r="J182" i="1"/>
  <c r="J174" i="1"/>
  <c r="J166" i="1"/>
  <c r="J158" i="1"/>
  <c r="J150" i="1"/>
  <c r="J142" i="1"/>
  <c r="J134" i="1"/>
  <c r="J126" i="1"/>
  <c r="J118" i="1"/>
  <c r="J110" i="1"/>
  <c r="J102" i="1"/>
  <c r="J94" i="1"/>
  <c r="J86" i="1"/>
  <c r="J78" i="1"/>
  <c r="J70" i="1"/>
  <c r="J62" i="1"/>
  <c r="J54" i="1"/>
  <c r="J46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1" i="1"/>
  <c r="D137" i="1"/>
  <c r="D133" i="1"/>
  <c r="D127" i="1"/>
  <c r="D121" i="1"/>
  <c r="D115" i="1"/>
  <c r="D109" i="1"/>
  <c r="D103" i="1"/>
  <c r="D97" i="1"/>
  <c r="D91" i="1"/>
  <c r="D85" i="1"/>
  <c r="D77" i="1"/>
  <c r="D71" i="1"/>
  <c r="D65" i="1"/>
  <c r="D59" i="1"/>
  <c r="D53" i="1"/>
  <c r="D45" i="1"/>
  <c r="D37" i="1"/>
  <c r="D31" i="1"/>
  <c r="D25" i="1"/>
  <c r="D19" i="1"/>
  <c r="J196" i="1"/>
  <c r="J172" i="1"/>
  <c r="J140" i="1"/>
  <c r="J116" i="1"/>
  <c r="J92" i="1"/>
  <c r="J68" i="1"/>
  <c r="J44" i="1"/>
  <c r="K35" i="1"/>
  <c r="K29" i="1"/>
  <c r="K23" i="1"/>
  <c r="K17" i="1"/>
  <c r="K15" i="1"/>
  <c r="K13" i="1"/>
  <c r="K12" i="1"/>
  <c r="L24" i="1"/>
  <c r="L40" i="1"/>
  <c r="L56" i="1"/>
  <c r="L72" i="1"/>
  <c r="L88" i="1"/>
  <c r="L104" i="1"/>
  <c r="L120" i="1"/>
  <c r="L136" i="1"/>
  <c r="L152" i="1"/>
  <c r="L168" i="1"/>
  <c r="L184" i="1"/>
  <c r="L200" i="1"/>
  <c r="L21" i="1"/>
  <c r="L37" i="1"/>
  <c r="L53" i="1"/>
  <c r="L69" i="1"/>
  <c r="L85" i="1"/>
  <c r="L101" i="1"/>
  <c r="L117" i="1"/>
  <c r="L133" i="1"/>
  <c r="L149" i="1"/>
  <c r="L165" i="1"/>
  <c r="L181" i="1"/>
  <c r="L197" i="1"/>
  <c r="L18" i="1"/>
  <c r="L34" i="1"/>
  <c r="L50" i="1"/>
  <c r="L66" i="1"/>
  <c r="L82" i="1"/>
  <c r="L98" i="1"/>
  <c r="L114" i="1"/>
  <c r="L130" i="1"/>
  <c r="L146" i="1"/>
  <c r="L162" i="1"/>
  <c r="L178" i="1"/>
  <c r="L194" i="1"/>
  <c r="L210" i="1"/>
  <c r="L31" i="1"/>
  <c r="L47" i="1"/>
  <c r="L63" i="1"/>
  <c r="L79" i="1"/>
  <c r="L95" i="1"/>
  <c r="L111" i="1"/>
  <c r="L127" i="1"/>
  <c r="L143" i="1"/>
  <c r="L159" i="1"/>
  <c r="L175" i="1"/>
  <c r="L191" i="1"/>
  <c r="L207" i="1"/>
  <c r="L28" i="1"/>
  <c r="L44" i="1"/>
  <c r="L60" i="1"/>
  <c r="L76" i="1"/>
  <c r="L92" i="1"/>
  <c r="L108" i="1"/>
  <c r="L124" i="1"/>
  <c r="L140" i="1"/>
  <c r="L156" i="1"/>
  <c r="L172" i="1"/>
  <c r="L188" i="1"/>
  <c r="L204" i="1"/>
  <c r="L25" i="1"/>
  <c r="L41" i="1"/>
  <c r="L57" i="1"/>
  <c r="L73" i="1"/>
  <c r="L89" i="1"/>
  <c r="L105" i="1"/>
  <c r="L121" i="1"/>
  <c r="L137" i="1"/>
  <c r="L153" i="1"/>
  <c r="L169" i="1"/>
  <c r="L185" i="1"/>
  <c r="L201" i="1"/>
  <c r="L22" i="1"/>
  <c r="L38" i="1"/>
  <c r="L54" i="1"/>
  <c r="L70" i="1"/>
  <c r="L86" i="1"/>
  <c r="L102" i="1"/>
  <c r="L118" i="1"/>
  <c r="L134" i="1"/>
  <c r="L150" i="1"/>
  <c r="L166" i="1"/>
  <c r="L182" i="1"/>
  <c r="L198" i="1"/>
  <c r="L19" i="1"/>
  <c r="L35" i="1"/>
  <c r="L51" i="1"/>
  <c r="L67" i="1"/>
  <c r="L83" i="1"/>
  <c r="L99" i="1"/>
  <c r="L115" i="1"/>
  <c r="L131" i="1"/>
  <c r="L147" i="1"/>
  <c r="L163" i="1"/>
  <c r="L179" i="1"/>
  <c r="L195" i="1"/>
  <c r="L211" i="1"/>
  <c r="A19" i="1"/>
  <c r="A18" i="1"/>
  <c r="A17" i="1"/>
  <c r="A12" i="1"/>
  <c r="F4" i="1" l="1"/>
  <c r="F5" i="1"/>
  <c r="F6" i="1"/>
  <c r="F3" i="1"/>
  <c r="A13" i="1"/>
  <c r="I7" i="1"/>
  <c r="I6" i="1"/>
  <c r="A14" i="1" l="1"/>
  <c r="A15" i="1" s="1"/>
  <c r="A16" i="1"/>
  <c r="I5" i="1"/>
  <c r="I4" i="1"/>
  <c r="I3" i="1"/>
  <c r="F7" i="1" l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<sst xmlns="http://schemas.openxmlformats.org/spreadsheetml/2006/main" count="6065" uniqueCount="1697">
  <si>
    <t>Walk Name</t>
  </si>
  <si>
    <t>Date</t>
  </si>
  <si>
    <t>Count</t>
  </si>
  <si>
    <t>km</t>
  </si>
  <si>
    <t>State</t>
  </si>
  <si>
    <t>City</t>
  </si>
  <si>
    <t>Walk Log</t>
  </si>
  <si>
    <t>Paid</t>
  </si>
  <si>
    <t>Book</t>
  </si>
  <si>
    <t>Stamped</t>
  </si>
  <si>
    <t>4-Digit</t>
  </si>
  <si>
    <t>EventID</t>
  </si>
  <si>
    <t>Type</t>
  </si>
  <si>
    <t xml:space="preserve">Name: </t>
  </si>
  <si>
    <t>Notes</t>
  </si>
  <si>
    <t>Worksheet Protection:</t>
  </si>
  <si>
    <t>Adding Rows:</t>
  </si>
  <si>
    <t>Sorting:</t>
  </si>
  <si>
    <t xml:space="preserve">  at the bottom of the sheet and select "Unprotect" from the</t>
  </si>
  <si>
    <t xml:space="preserve">  or add more rows, you must first RIGHT-click the "Log" tab</t>
  </si>
  <si>
    <t xml:space="preserve">  of formulae during event entry.  If you want to sort the data</t>
  </si>
  <si>
    <t xml:space="preserve">  events, down to row 211.  Add more by first "Unprotecting"</t>
  </si>
  <si>
    <t xml:space="preserve">  Worksheet is initially programmed to accept data for 200</t>
  </si>
  <si>
    <t xml:space="preserve">  Worksheet is 'Protected' to minimize accidental overwriting</t>
  </si>
  <si>
    <t>Printing:</t>
  </si>
  <si>
    <t xml:space="preserve">  "Unprotecting" the sheet as described above, then selecting</t>
  </si>
  <si>
    <t xml:space="preserve">  as many rows, starting at row 1, and as many columns from</t>
  </si>
  <si>
    <t xml:space="preserve">  column A to M that you want to print.  Click "Page Layout"</t>
  </si>
  <si>
    <t xml:space="preserve">  tab at the top of the worksheet, then click "Print Area" and</t>
  </si>
  <si>
    <t xml:space="preserve">  click "Set Print Area" from the drop-down that appears.</t>
  </si>
  <si>
    <t xml:space="preserve">  The worksheet is programmed to repeat the header rows,</t>
  </si>
  <si>
    <t xml:space="preserve">  rows 9 - 11, on each successive page.  After any changes to</t>
  </si>
  <si>
    <t xml:space="preserve">  the print specs, be sure to re-"Protect" the sheet as above.</t>
  </si>
  <si>
    <t>OR</t>
  </si>
  <si>
    <t>WA</t>
  </si>
  <si>
    <t>ID</t>
  </si>
  <si>
    <t xml:space="preserve">  columns have been highlighted, click the "Data" tab at the top</t>
  </si>
  <si>
    <t xml:space="preserve">  of the Excel window and click "Sort" from the task bar.  Be sure</t>
  </si>
  <si>
    <t xml:space="preserve">  the box - "My data has headers" - at the top-right of the sort</t>
  </si>
  <si>
    <t xml:space="preserve">  The worksheet is designed to print on letter-size paper and</t>
  </si>
  <si>
    <t xml:space="preserve">  drop-down.  There is no password.  Once finished, be sure to</t>
  </si>
  <si>
    <t xml:space="preserve">  re-"Protect" the sheet in the same manner.</t>
  </si>
  <si>
    <t>28 April, 2020</t>
  </si>
  <si>
    <t>2020/Y1385</t>
  </si>
  <si>
    <t>YRW</t>
  </si>
  <si>
    <t>Pendleton</t>
  </si>
  <si>
    <t>NW</t>
  </si>
  <si>
    <t>AAA-OR</t>
  </si>
  <si>
    <t>PPSF</t>
  </si>
  <si>
    <t>2020/Y2412</t>
  </si>
  <si>
    <t>Enterprise</t>
  </si>
  <si>
    <t>2020/Y2411</t>
  </si>
  <si>
    <t>Burns</t>
  </si>
  <si>
    <t>2020/Y2410</t>
  </si>
  <si>
    <t>Prineville</t>
  </si>
  <si>
    <t>2020/Y2409</t>
  </si>
  <si>
    <t>Fossil</t>
  </si>
  <si>
    <t>2020/Y1403</t>
  </si>
  <si>
    <t>YRSW</t>
  </si>
  <si>
    <t>Rufus</t>
  </si>
  <si>
    <t>2020/Y1835</t>
  </si>
  <si>
    <t>Malin</t>
  </si>
  <si>
    <t>2020/Y1476</t>
  </si>
  <si>
    <t>Fort Rock</t>
  </si>
  <si>
    <t>2020/Y1832</t>
  </si>
  <si>
    <t>Ontario</t>
  </si>
  <si>
    <t>2020/Y1834</t>
  </si>
  <si>
    <t>Klamath Falls</t>
  </si>
  <si>
    <t>2020/Y0495</t>
  </si>
  <si>
    <t>Baker City</t>
  </si>
  <si>
    <t>2020/Y0265</t>
  </si>
  <si>
    <t>The Dalles</t>
  </si>
  <si>
    <t>2020/Y1330</t>
  </si>
  <si>
    <t>La Grande</t>
  </si>
  <si>
    <t>2020/Y0367</t>
  </si>
  <si>
    <t>Tacoma</t>
  </si>
  <si>
    <t>AVA-0115</t>
  </si>
  <si>
    <t>STD</t>
  </si>
  <si>
    <t>2020/Y0816</t>
  </si>
  <si>
    <t>2020/Y1262</t>
  </si>
  <si>
    <t>2020/Y1639</t>
  </si>
  <si>
    <t>University Place</t>
  </si>
  <si>
    <t>2020/Y1263</t>
  </si>
  <si>
    <t>2020/Y1630</t>
  </si>
  <si>
    <t>2020/Y1996</t>
  </si>
  <si>
    <t>Steilacoom</t>
  </si>
  <si>
    <t>2020/Y1234</t>
  </si>
  <si>
    <t>Gig Harbor</t>
  </si>
  <si>
    <t>2020/Y0635</t>
  </si>
  <si>
    <t>2020/Y0366</t>
  </si>
  <si>
    <t>2020/Y0838</t>
  </si>
  <si>
    <t>Olympia</t>
  </si>
  <si>
    <t>2020/Y1076</t>
  </si>
  <si>
    <t>Enumclaw</t>
  </si>
  <si>
    <t>AVA-0133</t>
  </si>
  <si>
    <t>2020/Y0914</t>
  </si>
  <si>
    <t>Auburn</t>
  </si>
  <si>
    <t>2020/Y2394</t>
  </si>
  <si>
    <t>Seatac</t>
  </si>
  <si>
    <t>2020/Y1861</t>
  </si>
  <si>
    <t>Burien</t>
  </si>
  <si>
    <t>2020/Y0605</t>
  </si>
  <si>
    <t>Des Moines</t>
  </si>
  <si>
    <t>2020/Y1808</t>
  </si>
  <si>
    <t>2020/Y0879</t>
  </si>
  <si>
    <t>Kent</t>
  </si>
  <si>
    <t>2020/Y1967</t>
  </si>
  <si>
    <t>AVA-0148</t>
  </si>
  <si>
    <t>2020/Y0356</t>
  </si>
  <si>
    <t>Chehalis</t>
  </si>
  <si>
    <t>2020/Y0004</t>
  </si>
  <si>
    <t>Ocean Shores</t>
  </si>
  <si>
    <t>2020/Y2626</t>
  </si>
  <si>
    <t>2020/Y0957</t>
  </si>
  <si>
    <t>Centralia</t>
  </si>
  <si>
    <t>2020/Y0678</t>
  </si>
  <si>
    <t>Tenino</t>
  </si>
  <si>
    <t>2020/Y0586</t>
  </si>
  <si>
    <t>Lacey</t>
  </si>
  <si>
    <t>2020/Y0260</t>
  </si>
  <si>
    <t>2020/Y0379</t>
  </si>
  <si>
    <t>2020/Y1685</t>
  </si>
  <si>
    <t>Port Gamble</t>
  </si>
  <si>
    <t>2020/Y0653</t>
  </si>
  <si>
    <t>2020/Y2210</t>
  </si>
  <si>
    <t>YRB</t>
  </si>
  <si>
    <t>2020/Y1009</t>
  </si>
  <si>
    <t>2020/Y0656</t>
  </si>
  <si>
    <t>Aberdeen</t>
  </si>
  <si>
    <t>2020/Y1931</t>
  </si>
  <si>
    <t>2020/Y2133</t>
  </si>
  <si>
    <t>2020/Y1743</t>
  </si>
  <si>
    <t>Tumwater</t>
  </si>
  <si>
    <t>2020/Y2625</t>
  </si>
  <si>
    <t>Shelton</t>
  </si>
  <si>
    <t>2020/Y0837</t>
  </si>
  <si>
    <t>Westport</t>
  </si>
  <si>
    <t>2020/Y0791</t>
  </si>
  <si>
    <t>Winlock</t>
  </si>
  <si>
    <t>2020/Y0657</t>
  </si>
  <si>
    <t>2020/Y2576</t>
  </si>
  <si>
    <t>2020/Y0950</t>
  </si>
  <si>
    <t>2020/Y0806</t>
  </si>
  <si>
    <t>Portland</t>
  </si>
  <si>
    <t>AVA-0242</t>
  </si>
  <si>
    <t>2020/Y0774</t>
  </si>
  <si>
    <t>Bend</t>
  </si>
  <si>
    <t>2020/Y1744</t>
  </si>
  <si>
    <t>Sisters</t>
  </si>
  <si>
    <t>2020/Y1764</t>
  </si>
  <si>
    <t>Redmond</t>
  </si>
  <si>
    <t>2020/Y1609</t>
  </si>
  <si>
    <t>Lake Oswego</t>
  </si>
  <si>
    <t>2020/Y0847</t>
  </si>
  <si>
    <t>2020/Y1640</t>
  </si>
  <si>
    <t>2020/Y2113</t>
  </si>
  <si>
    <t>2020/Y0631</t>
  </si>
  <si>
    <t>2020/Y0873</t>
  </si>
  <si>
    <t>2020/Y0798</t>
  </si>
  <si>
    <t>Tualatin</t>
  </si>
  <si>
    <t>2020/Y2041</t>
  </si>
  <si>
    <t>West Linn</t>
  </si>
  <si>
    <t>2020/Y1693</t>
  </si>
  <si>
    <t>2020/Y1611</t>
  </si>
  <si>
    <t>2020/Y0442</t>
  </si>
  <si>
    <t>2020/Y1962</t>
  </si>
  <si>
    <t>St Helens</t>
  </si>
  <si>
    <t>2020/Y0077</t>
  </si>
  <si>
    <t>Government Camp</t>
  </si>
  <si>
    <t>2020/Y1607</t>
  </si>
  <si>
    <t>Hood River</t>
  </si>
  <si>
    <t>2020/Y0412</t>
  </si>
  <si>
    <t>2020/Y1714</t>
  </si>
  <si>
    <t>2020/Y0754</t>
  </si>
  <si>
    <t>2020/Y0612</t>
  </si>
  <si>
    <t>2020/Y2480</t>
  </si>
  <si>
    <t>2020/Y1978</t>
  </si>
  <si>
    <t>Madras</t>
  </si>
  <si>
    <t>2020/Y0011</t>
  </si>
  <si>
    <t>Seattle</t>
  </si>
  <si>
    <t>AVA-0249</t>
  </si>
  <si>
    <t>2020/Y0094</t>
  </si>
  <si>
    <t>2020/Y1529</t>
  </si>
  <si>
    <t>2020/Y0054</t>
  </si>
  <si>
    <t>2020/Y1989</t>
  </si>
  <si>
    <t>Bellevue</t>
  </si>
  <si>
    <t>2020/Y0596</t>
  </si>
  <si>
    <t>2020/Y0974</t>
  </si>
  <si>
    <t>2020/Y0389</t>
  </si>
  <si>
    <t>Milwaukie</t>
  </si>
  <si>
    <t>AVA-0253</t>
  </si>
  <si>
    <t>2020/Y0773</t>
  </si>
  <si>
    <t>Gladstone</t>
  </si>
  <si>
    <t>2020/Y1955</t>
  </si>
  <si>
    <t>Canby</t>
  </si>
  <si>
    <t>2020/Y0550</t>
  </si>
  <si>
    <t>Wilsonville</t>
  </si>
  <si>
    <t>2020/Y0065</t>
  </si>
  <si>
    <t>Oregon City</t>
  </si>
  <si>
    <t>2020/Y0755</t>
  </si>
  <si>
    <t>2020/Y0695</t>
  </si>
  <si>
    <t>2020/Y2675</t>
  </si>
  <si>
    <t>AVA-0318</t>
  </si>
  <si>
    <t>2020/Y2415</t>
  </si>
  <si>
    <t>2020/Y1865</t>
  </si>
  <si>
    <t>2020/Y0408</t>
  </si>
  <si>
    <t>2020/Y1402</t>
  </si>
  <si>
    <t>2020/Y0351</t>
  </si>
  <si>
    <t>2020/Y2413</t>
  </si>
  <si>
    <t>2020/Y2414</t>
  </si>
  <si>
    <t>2020/Y0814</t>
  </si>
  <si>
    <t>2020/Y2051</t>
  </si>
  <si>
    <t>2020/Y1823</t>
  </si>
  <si>
    <t>2020/Y1562</t>
  </si>
  <si>
    <t>2020/Y1561</t>
  </si>
  <si>
    <t>2020/Y0796</t>
  </si>
  <si>
    <t>Spokane</t>
  </si>
  <si>
    <t>AVA-0326</t>
  </si>
  <si>
    <t>2020/Y2434</t>
  </si>
  <si>
    <t>Pomeroy</t>
  </si>
  <si>
    <t>2020/Y0310</t>
  </si>
  <si>
    <t>Coeur d'Alene</t>
  </si>
  <si>
    <t>2020/Y2319</t>
  </si>
  <si>
    <t>2020/Y2023</t>
  </si>
  <si>
    <t>2020/Y0989</t>
  </si>
  <si>
    <t>Newport</t>
  </si>
  <si>
    <t>2020/Y0544</t>
  </si>
  <si>
    <t>Moscow</t>
  </si>
  <si>
    <t>2020/Y0739</t>
  </si>
  <si>
    <t>Chewelah</t>
  </si>
  <si>
    <t>2020/Y0024</t>
  </si>
  <si>
    <t>2020/Y2074</t>
  </si>
  <si>
    <t>2020/Y2075</t>
  </si>
  <si>
    <t>2020/Y0680</t>
  </si>
  <si>
    <t>Dayton</t>
  </si>
  <si>
    <t>2020/Y0780</t>
  </si>
  <si>
    <t>Clarkston</t>
  </si>
  <si>
    <t>2020/Y1949</t>
  </si>
  <si>
    <t>Pullman</t>
  </si>
  <si>
    <t>2020/Y0761</t>
  </si>
  <si>
    <t>2020/Y1682</t>
  </si>
  <si>
    <t>Athol</t>
  </si>
  <si>
    <t>2020/Y2318</t>
  </si>
  <si>
    <t>2020/Y2307</t>
  </si>
  <si>
    <t>Colfax</t>
  </si>
  <si>
    <t>2020/Y0963</t>
  </si>
  <si>
    <t>Buckley</t>
  </si>
  <si>
    <t>AVA-0336</t>
  </si>
  <si>
    <t>2020/Y1062</t>
  </si>
  <si>
    <t>Moses Lake</t>
  </si>
  <si>
    <t>2020/Y2589</t>
  </si>
  <si>
    <t>South Prairie</t>
  </si>
  <si>
    <t>2020/Y1802</t>
  </si>
  <si>
    <t>Orting</t>
  </si>
  <si>
    <t>2020/Y0920</t>
  </si>
  <si>
    <t>2020/Y0120</t>
  </si>
  <si>
    <t>Tukwila</t>
  </si>
  <si>
    <t>2020/Y1293</t>
  </si>
  <si>
    <t>2020/Y1999</t>
  </si>
  <si>
    <t>2020/Y0915</t>
  </si>
  <si>
    <t>Puyallup</t>
  </si>
  <si>
    <t>2020/Y0104</t>
  </si>
  <si>
    <t>Eatonville</t>
  </si>
  <si>
    <t>2020/Y1657</t>
  </si>
  <si>
    <t>Yelm</t>
  </si>
  <si>
    <t>2020/Y0242</t>
  </si>
  <si>
    <t>2020/Y0139</t>
  </si>
  <si>
    <t>Lyle</t>
  </si>
  <si>
    <t>2020/Y2416</t>
  </si>
  <si>
    <t>2020/Y0159</t>
  </si>
  <si>
    <t>Sumner</t>
  </si>
  <si>
    <t>2020/Y1175</t>
  </si>
  <si>
    <t>Port Orchard</t>
  </si>
  <si>
    <t>2020/Y1689</t>
  </si>
  <si>
    <t>Bremerton</t>
  </si>
  <si>
    <t>2020/Y0320</t>
  </si>
  <si>
    <t>Ellensburg</t>
  </si>
  <si>
    <t>AVA-0360</t>
  </si>
  <si>
    <t>2020/Y1151</t>
  </si>
  <si>
    <t>2020/Y0148</t>
  </si>
  <si>
    <t>Pasco</t>
  </si>
  <si>
    <t>2020/Y2092</t>
  </si>
  <si>
    <t>Prosser</t>
  </si>
  <si>
    <t>2020/Y1922</t>
  </si>
  <si>
    <t>Walla Walla</t>
  </si>
  <si>
    <t>2020/Y0993</t>
  </si>
  <si>
    <t>Yakima</t>
  </si>
  <si>
    <t>2020/Y0574</t>
  </si>
  <si>
    <t>2020/Y1951</t>
  </si>
  <si>
    <t>Zillah</t>
  </si>
  <si>
    <t>2020/Y1543</t>
  </si>
  <si>
    <t>Quincy</t>
  </si>
  <si>
    <t>2020/Y0452</t>
  </si>
  <si>
    <t>Leavenworth</t>
  </si>
  <si>
    <t>2020/Y0503</t>
  </si>
  <si>
    <t>Wenatchee</t>
  </si>
  <si>
    <t>2020/Y1675</t>
  </si>
  <si>
    <t>2020/Y0789</t>
  </si>
  <si>
    <t>Mt. Rainier National Park</t>
  </si>
  <si>
    <t>2020/Y2184</t>
  </si>
  <si>
    <t>Vantage</t>
  </si>
  <si>
    <t>2020/Y1015</t>
  </si>
  <si>
    <t>Kennewick</t>
  </si>
  <si>
    <t>2020/Y1012</t>
  </si>
  <si>
    <t>Richland</t>
  </si>
  <si>
    <t>2020/Y1599</t>
  </si>
  <si>
    <t>Roslyn</t>
  </si>
  <si>
    <t>2020/Y2591</t>
  </si>
  <si>
    <t>Republic</t>
  </si>
  <si>
    <t>2020/Y1011</t>
  </si>
  <si>
    <t>Ritzville</t>
  </si>
  <si>
    <t>2020/Y1565</t>
  </si>
  <si>
    <t>2020/Y1921</t>
  </si>
  <si>
    <t>Grand Coulee</t>
  </si>
  <si>
    <t>2020/Y0319</t>
  </si>
  <si>
    <t>Cashmere</t>
  </si>
  <si>
    <t>2020/Y1974</t>
  </si>
  <si>
    <t>Chelan</t>
  </si>
  <si>
    <t>2020/Y0258</t>
  </si>
  <si>
    <t>East Wenatchee</t>
  </si>
  <si>
    <t>2020/Y1265</t>
  </si>
  <si>
    <t>Monmouth</t>
  </si>
  <si>
    <t>AVA-0362</t>
  </si>
  <si>
    <t>2020/Y1669</t>
  </si>
  <si>
    <t>Independence</t>
  </si>
  <si>
    <t>2020/Y1499</t>
  </si>
  <si>
    <t>Salem</t>
  </si>
  <si>
    <t>2020/Y1028</t>
  </si>
  <si>
    <t>2020/Y1413</t>
  </si>
  <si>
    <t>2020/Y1160</t>
  </si>
  <si>
    <t>Dallas</t>
  </si>
  <si>
    <t>2020/Y1264</t>
  </si>
  <si>
    <t>2020/Y1916</t>
  </si>
  <si>
    <t>McMinnville</t>
  </si>
  <si>
    <t>2020/Y0134</t>
  </si>
  <si>
    <t>Kirkland</t>
  </si>
  <si>
    <t>AVA-0384</t>
  </si>
  <si>
    <t>2020/Y1067</t>
  </si>
  <si>
    <t>2020/Y2245</t>
  </si>
  <si>
    <t>Snoqualmie</t>
  </si>
  <si>
    <t>2020/Y1687</t>
  </si>
  <si>
    <t>Bothell</t>
  </si>
  <si>
    <t>2020/Y1008</t>
  </si>
  <si>
    <t>North Bend</t>
  </si>
  <si>
    <t>2020/Y1683</t>
  </si>
  <si>
    <t>Poulsbo</t>
  </si>
  <si>
    <t>2020/Y1977</t>
  </si>
  <si>
    <t>Monroe</t>
  </si>
  <si>
    <t>2020/Y2052</t>
  </si>
  <si>
    <t>Newcastle</t>
  </si>
  <si>
    <t>2020/Y0759</t>
  </si>
  <si>
    <t>Renton</t>
  </si>
  <si>
    <t>2020/Y1701</t>
  </si>
  <si>
    <t>2020/Y1024</t>
  </si>
  <si>
    <t>2020/Y1051</t>
  </si>
  <si>
    <t>Mercer Island</t>
  </si>
  <si>
    <t>2020/Y1030</t>
  </si>
  <si>
    <t>2020/Y1050</t>
  </si>
  <si>
    <t>2020/Y0991</t>
  </si>
  <si>
    <t>2020/Y0985</t>
  </si>
  <si>
    <t>Issaquah</t>
  </si>
  <si>
    <t>2020/Y0827</t>
  </si>
  <si>
    <t>2020/Y1477</t>
  </si>
  <si>
    <t>Silverton</t>
  </si>
  <si>
    <t>AVA-0425</t>
  </si>
  <si>
    <t>2020/Y0865</t>
  </si>
  <si>
    <t>Mt. Angel</t>
  </si>
  <si>
    <t>2020/Y0171</t>
  </si>
  <si>
    <t>2020/Y1936</t>
  </si>
  <si>
    <t>Stayton</t>
  </si>
  <si>
    <t>2020/Y1935</t>
  </si>
  <si>
    <t>2020/Y1298</t>
  </si>
  <si>
    <t>AVA-0446</t>
  </si>
  <si>
    <t>2020/Y2662</t>
  </si>
  <si>
    <t>2020/Y0033</t>
  </si>
  <si>
    <t>2020/Y0073</t>
  </si>
  <si>
    <t>2020/Y0297</t>
  </si>
  <si>
    <t>2020/Y0409</t>
  </si>
  <si>
    <t>2020/Y0410</t>
  </si>
  <si>
    <t>2020/Y0921</t>
  </si>
  <si>
    <t>2020/Y1192</t>
  </si>
  <si>
    <t>2020/Y1431</t>
  </si>
  <si>
    <t>2020/Y2577</t>
  </si>
  <si>
    <t>Crater Lake National Park</t>
  </si>
  <si>
    <t>2020/Y1708</t>
  </si>
  <si>
    <t>2020/Y2246</t>
  </si>
  <si>
    <t>2020/Y1653</t>
  </si>
  <si>
    <t>2020/Y1864</t>
  </si>
  <si>
    <t>2020/Y1455</t>
  </si>
  <si>
    <t>2020/Y0998</t>
  </si>
  <si>
    <t>2020/Y0637</t>
  </si>
  <si>
    <t>Bandon</t>
  </si>
  <si>
    <t>AVA-0455</t>
  </si>
  <si>
    <t>2020/Y1763</t>
  </si>
  <si>
    <t>Charleston</t>
  </si>
  <si>
    <t>2020/Y0413</t>
  </si>
  <si>
    <t>Eugene</t>
  </si>
  <si>
    <t>2020/Y1203</t>
  </si>
  <si>
    <t>2020/Y1441</t>
  </si>
  <si>
    <t>Cottage Grove</t>
  </si>
  <si>
    <t>2020/Y1970</t>
  </si>
  <si>
    <t>2020/Y0636</t>
  </si>
  <si>
    <t>Winchester Bay</t>
  </si>
  <si>
    <t>2020/Y0804</t>
  </si>
  <si>
    <t>2020/Y2355</t>
  </si>
  <si>
    <t>Springfield</t>
  </si>
  <si>
    <t>2020/Y1721</t>
  </si>
  <si>
    <t>YRSB</t>
  </si>
  <si>
    <t>Albany</t>
  </si>
  <si>
    <t>AVA-0474</t>
  </si>
  <si>
    <t>2020/Y2247</t>
  </si>
  <si>
    <t>Lebanon</t>
  </si>
  <si>
    <t>2020/Y0377</t>
  </si>
  <si>
    <t>ALBANY</t>
  </si>
  <si>
    <t>2020/Y1981</t>
  </si>
  <si>
    <t>2020/Y1272</t>
  </si>
  <si>
    <t>Brownsville</t>
  </si>
  <si>
    <t>2020/Y1960</t>
  </si>
  <si>
    <t>2020/Y2464</t>
  </si>
  <si>
    <t>2020/Y2465</t>
  </si>
  <si>
    <t>2020/Y2435</t>
  </si>
  <si>
    <t>2020/Y2627</t>
  </si>
  <si>
    <t>2020/Y2648</t>
  </si>
  <si>
    <t>Oregon Caves National Monument</t>
  </si>
  <si>
    <t>2020/Y0215</t>
  </si>
  <si>
    <t>2020/Y0987</t>
  </si>
  <si>
    <t>Friday Harbor (Anacortes)</t>
  </si>
  <si>
    <t>AVA-0482</t>
  </si>
  <si>
    <t>2020/Y1713</t>
  </si>
  <si>
    <t>Bellingham</t>
  </si>
  <si>
    <t>2020/Y1005</t>
  </si>
  <si>
    <t>Ferndale</t>
  </si>
  <si>
    <t>2020/Y1548</t>
  </si>
  <si>
    <t>Coupeville</t>
  </si>
  <si>
    <t>2020/Y0509</t>
  </si>
  <si>
    <t>2020/Y2617</t>
  </si>
  <si>
    <t>Bellingham-Fairhaven</t>
  </si>
  <si>
    <t>2020/Y2593</t>
  </si>
  <si>
    <t>2020/Y2594</t>
  </si>
  <si>
    <t>Blaine</t>
  </si>
  <si>
    <t>2020/Y2417</t>
  </si>
  <si>
    <t>Birch Bay</t>
  </si>
  <si>
    <t>2020/Y0512</t>
  </si>
  <si>
    <t>Anacortes</t>
  </si>
  <si>
    <t>2020/Y1275</t>
  </si>
  <si>
    <t>Mt. Vernon</t>
  </si>
  <si>
    <t>2020/Y1277</t>
  </si>
  <si>
    <t>Burlington</t>
  </si>
  <si>
    <t>2020/Y1279</t>
  </si>
  <si>
    <t>La Conner</t>
  </si>
  <si>
    <t>2020/Y0365</t>
  </si>
  <si>
    <t>2020/Y0943</t>
  </si>
  <si>
    <t>Lynden</t>
  </si>
  <si>
    <t>2020/Y1142</t>
  </si>
  <si>
    <t>2020/Y1268</t>
  </si>
  <si>
    <t>2020/Y1119</t>
  </si>
  <si>
    <t>2020/Y1681</t>
  </si>
  <si>
    <t>Deception Pass State Park</t>
  </si>
  <si>
    <t>2020/Y0929</t>
  </si>
  <si>
    <t>2020/Y1679</t>
  </si>
  <si>
    <t>2020/Y1458</t>
  </si>
  <si>
    <t>Rogue River</t>
  </si>
  <si>
    <t>AVA-0498</t>
  </si>
  <si>
    <t>2020/Y1075</t>
  </si>
  <si>
    <t>Ashland</t>
  </si>
  <si>
    <t>2020/Y0063</t>
  </si>
  <si>
    <t>2020/Y0244</t>
  </si>
  <si>
    <t>Gold Hill</t>
  </si>
  <si>
    <t>2020/Y1029</t>
  </si>
  <si>
    <t>Medford</t>
  </si>
  <si>
    <t>2020/Y0633</t>
  </si>
  <si>
    <t>Grants Pass</t>
  </si>
  <si>
    <t>2020/Y2396</t>
  </si>
  <si>
    <t>Talent</t>
  </si>
  <si>
    <t>2020/Y0211</t>
  </si>
  <si>
    <t>Eagle Point</t>
  </si>
  <si>
    <t>2020/Y1674</t>
  </si>
  <si>
    <t>Central Point</t>
  </si>
  <si>
    <t>2020/Y1930</t>
  </si>
  <si>
    <t>2020/Y1934</t>
  </si>
  <si>
    <t>Jacksonville</t>
  </si>
  <si>
    <t>2020/Y0419</t>
  </si>
  <si>
    <t>2020/Y2288</t>
  </si>
  <si>
    <t>Corvallis</t>
  </si>
  <si>
    <t>AVA-0499</t>
  </si>
  <si>
    <t>2020/Y1295</t>
  </si>
  <si>
    <t>2020/Y1450</t>
  </si>
  <si>
    <t>2020/Y0374</t>
  </si>
  <si>
    <t>2020/Y1938</t>
  </si>
  <si>
    <t>Sequim</t>
  </si>
  <si>
    <t>AVA-0517</t>
  </si>
  <si>
    <t>2020/Y1828</t>
  </si>
  <si>
    <t>Port Townsend</t>
  </si>
  <si>
    <t>2020/Y1427</t>
  </si>
  <si>
    <t>2020/Y1937</t>
  </si>
  <si>
    <t>Port Angeles</t>
  </si>
  <si>
    <t>2020/Y0608</t>
  </si>
  <si>
    <t>2020/Y1054</t>
  </si>
  <si>
    <t>2020/Y2185</t>
  </si>
  <si>
    <t>Gardiner</t>
  </si>
  <si>
    <t>2020/Y1190</t>
  </si>
  <si>
    <t>Silverdale</t>
  </si>
  <si>
    <t>2020/Y1739</t>
  </si>
  <si>
    <t>2020/Y0525</t>
  </si>
  <si>
    <t>2020/Y1678</t>
  </si>
  <si>
    <t>2020/Y0361</t>
  </si>
  <si>
    <t>2020/Y1428</t>
  </si>
  <si>
    <t>2020/Y1939</t>
  </si>
  <si>
    <t>2020/Y2595</t>
  </si>
  <si>
    <t>2020/Y1719</t>
  </si>
  <si>
    <t>2020/Y1940</t>
  </si>
  <si>
    <t>2020/Y2596</t>
  </si>
  <si>
    <t>2020/Y1720</t>
  </si>
  <si>
    <t>2020/Y0835</t>
  </si>
  <si>
    <t>AVA-0534</t>
  </si>
  <si>
    <t>2020/Y2050</t>
  </si>
  <si>
    <t>2020/Y2467</t>
  </si>
  <si>
    <t>2020/Y0715</t>
  </si>
  <si>
    <t>2020/Y2652</t>
  </si>
  <si>
    <t>2020/Y2466</t>
  </si>
  <si>
    <t>2020/Y0714</t>
  </si>
  <si>
    <t>2020/Y2647</t>
  </si>
  <si>
    <t>Maple Valley, Washington</t>
  </si>
  <si>
    <t>2020/Y1436</t>
  </si>
  <si>
    <t>AVA-0549</t>
  </si>
  <si>
    <t>2020/Y1723</t>
  </si>
  <si>
    <t>Sherwood</t>
  </si>
  <si>
    <t>2020/Y2212</t>
  </si>
  <si>
    <t>Irrigon</t>
  </si>
  <si>
    <t>2020/Y1439</t>
  </si>
  <si>
    <t>Beaverton</t>
  </si>
  <si>
    <t>2020/Y1182</t>
  </si>
  <si>
    <t>Hillsboro</t>
  </si>
  <si>
    <t>2020/Y0534</t>
  </si>
  <si>
    <t>Tigard</t>
  </si>
  <si>
    <t>2020/Y0241</t>
  </si>
  <si>
    <t>Forest Grove</t>
  </si>
  <si>
    <t>2020/Y0098</t>
  </si>
  <si>
    <t>2020/Y1025</t>
  </si>
  <si>
    <t>2020/Y1026</t>
  </si>
  <si>
    <t>2020/Y0823</t>
  </si>
  <si>
    <t>2020/Y0876</t>
  </si>
  <si>
    <t>2020/Y1437</t>
  </si>
  <si>
    <t>2020/Y2211</t>
  </si>
  <si>
    <t>Umatilla</t>
  </si>
  <si>
    <t>2020/Y1438</t>
  </si>
  <si>
    <t>2020/Y0818</t>
  </si>
  <si>
    <t>2020/Y0364</t>
  </si>
  <si>
    <t>Camas</t>
  </si>
  <si>
    <t>AVA-0551</t>
  </si>
  <si>
    <t>2020/Y0425</t>
  </si>
  <si>
    <t>Vancouver</t>
  </si>
  <si>
    <t>2020/Y1872</t>
  </si>
  <si>
    <t>2020/Y1905</t>
  </si>
  <si>
    <t>2020/Y2261</t>
  </si>
  <si>
    <t>Stevenson</t>
  </si>
  <si>
    <t>2020/Y1460</t>
  </si>
  <si>
    <t>2020/Y1017</t>
  </si>
  <si>
    <t>2020/Y2136</t>
  </si>
  <si>
    <t>North Bonneville</t>
  </si>
  <si>
    <t>2020/Y1968</t>
  </si>
  <si>
    <t>Washougal</t>
  </si>
  <si>
    <t>2020/Y0595</t>
  </si>
  <si>
    <t>Gresham</t>
  </si>
  <si>
    <t>AVA-0552</t>
  </si>
  <si>
    <t>2020/Y1482</t>
  </si>
  <si>
    <t>2020/Y1490</t>
  </si>
  <si>
    <t>2020/Y0519</t>
  </si>
  <si>
    <t>2020/Y0427</t>
  </si>
  <si>
    <t>2020/Y1489</t>
  </si>
  <si>
    <t>Fairview</t>
  </si>
  <si>
    <t>2020/Y0173</t>
  </si>
  <si>
    <t>2020/Y0687</t>
  </si>
  <si>
    <t>2020/Y2249</t>
  </si>
  <si>
    <t>2020/Y1316</t>
  </si>
  <si>
    <t>Longview</t>
  </si>
  <si>
    <t>AVA-0557</t>
  </si>
  <si>
    <t>2020/Y0732</t>
  </si>
  <si>
    <t>2020/Y0059</t>
  </si>
  <si>
    <t>Kelso</t>
  </si>
  <si>
    <t>2020/Y0138</t>
  </si>
  <si>
    <t>2020/Y2015</t>
  </si>
  <si>
    <t>Odessa</t>
  </si>
  <si>
    <t>2020/Y2137</t>
  </si>
  <si>
    <t>YRS</t>
  </si>
  <si>
    <t>2020/Y1363</t>
  </si>
  <si>
    <t>Kalama</t>
  </si>
  <si>
    <t>2020/Y1601</t>
  </si>
  <si>
    <t>Cathlamet</t>
  </si>
  <si>
    <t>2020/Y0398</t>
  </si>
  <si>
    <t>Battle Ground</t>
  </si>
  <si>
    <t>2020/Y0369</t>
  </si>
  <si>
    <t>2020/Y1569</t>
  </si>
  <si>
    <t>2020/Y1540</t>
  </si>
  <si>
    <t>La Center</t>
  </si>
  <si>
    <t>2020/Y0157</t>
  </si>
  <si>
    <t>2020/Y0116</t>
  </si>
  <si>
    <t>2020/Y0632</t>
  </si>
  <si>
    <t>2020/Y2477</t>
  </si>
  <si>
    <t>2020/Y2356</t>
  </si>
  <si>
    <t>Long Beach</t>
  </si>
  <si>
    <t>2020/Y1972</t>
  </si>
  <si>
    <t>Hammond</t>
  </si>
  <si>
    <t>AVA-0679</t>
  </si>
  <si>
    <t>2020/Y2336</t>
  </si>
  <si>
    <t>Seaside</t>
  </si>
  <si>
    <t>2020/Y1258</t>
  </si>
  <si>
    <t>Manzanita</t>
  </si>
  <si>
    <t>2020/Y0300</t>
  </si>
  <si>
    <t>2020/Y1702</t>
  </si>
  <si>
    <t>Rockaway Beach</t>
  </si>
  <si>
    <t>2020/Y2213</t>
  </si>
  <si>
    <t>Astoria</t>
  </si>
  <si>
    <t>2020/Y1136</t>
  </si>
  <si>
    <t>2020/Y1055</t>
  </si>
  <si>
    <t>2020/Y0434</t>
  </si>
  <si>
    <t>Cannon Beach</t>
  </si>
  <si>
    <t>2020/Y1292</t>
  </si>
  <si>
    <t>Rainier</t>
  </si>
  <si>
    <t>2020/Y0312</t>
  </si>
  <si>
    <t>Lincoln City</t>
  </si>
  <si>
    <t>AVA-0695</t>
  </si>
  <si>
    <t>2020/Y1491</t>
  </si>
  <si>
    <t>Yachats</t>
  </si>
  <si>
    <t>2020/Y0311</t>
  </si>
  <si>
    <t>2020/Y0665</t>
  </si>
  <si>
    <t>2020/Y0276</t>
  </si>
  <si>
    <t>2020/Y0330</t>
  </si>
  <si>
    <t>Depoe Bay</t>
  </si>
  <si>
    <t>2020/Y1328</t>
  </si>
  <si>
    <t>Maple Valley</t>
  </si>
  <si>
    <t>AVA-0754</t>
  </si>
  <si>
    <t>2020/Y1291</t>
  </si>
  <si>
    <t>2020/Y0863</t>
  </si>
  <si>
    <t>Juneau</t>
  </si>
  <si>
    <t>AK</t>
  </si>
  <si>
    <t>2020/Y2034</t>
  </si>
  <si>
    <t>Ketchikan</t>
  </si>
  <si>
    <t>2020/Y0972</t>
  </si>
  <si>
    <t>2020/Y2035</t>
  </si>
  <si>
    <t>Federal Way</t>
  </si>
  <si>
    <t>2020/Y1451</t>
  </si>
  <si>
    <t>2020/Y0995</t>
  </si>
  <si>
    <t>DuPont</t>
  </si>
  <si>
    <t>2020/Y2599</t>
  </si>
  <si>
    <t>2020/Y1492</t>
  </si>
  <si>
    <t>2020/Y2597</t>
  </si>
  <si>
    <t>2020/Y2598</t>
  </si>
  <si>
    <t>2020/Y0193</t>
  </si>
  <si>
    <t>2020/Y0089</t>
  </si>
  <si>
    <t>Boise</t>
  </si>
  <si>
    <t>AVA-0766</t>
  </si>
  <si>
    <t>2020/Y1006</t>
  </si>
  <si>
    <t>2020/Y0868</t>
  </si>
  <si>
    <t>Near American Falls</t>
  </si>
  <si>
    <t>2020/Y1553</t>
  </si>
  <si>
    <t>2020/Y0613</t>
  </si>
  <si>
    <t>2020/Y1525</t>
  </si>
  <si>
    <t>AVA-0779</t>
  </si>
  <si>
    <t>2020/Y1326</t>
  </si>
  <si>
    <t>2020/Y0948</t>
  </si>
  <si>
    <t>2020/Y1528</t>
  </si>
  <si>
    <t>2020/Y1021</t>
  </si>
  <si>
    <t>2020/Y0640</t>
  </si>
  <si>
    <t>Anchorage</t>
  </si>
  <si>
    <t>AVA-0886</t>
  </si>
  <si>
    <t>2020/Y0769</t>
  </si>
  <si>
    <t>Eagle River</t>
  </si>
  <si>
    <t>2020/Y1711</t>
  </si>
  <si>
    <t>2020/Y0924</t>
  </si>
  <si>
    <t>2020/Y1594</t>
  </si>
  <si>
    <t>2020/Y1849</t>
  </si>
  <si>
    <t>Girdwood</t>
  </si>
  <si>
    <t>2020/Y0641</t>
  </si>
  <si>
    <t>Denali National Park and Preserve</t>
  </si>
  <si>
    <t>2020/Y0520</t>
  </si>
  <si>
    <t>Fairbanks</t>
  </si>
  <si>
    <t>2020/Y0902</t>
  </si>
  <si>
    <t>2020/Y1908</t>
  </si>
  <si>
    <t>Edmonds</t>
  </si>
  <si>
    <t>AVA-0925</t>
  </si>
  <si>
    <t>2020/Y1927</t>
  </si>
  <si>
    <t>Kingston</t>
  </si>
  <si>
    <t>2020/Y1390</t>
  </si>
  <si>
    <t>Shoreline</t>
  </si>
  <si>
    <t>2020/Y1144</t>
  </si>
  <si>
    <t>Lake Forest Park</t>
  </si>
  <si>
    <t>2020/Y1909</t>
  </si>
  <si>
    <t>Lynnwood</t>
  </si>
  <si>
    <t>2020/Y1913</t>
  </si>
  <si>
    <t>2020/Y0354</t>
  </si>
  <si>
    <t>2020/Y1919</t>
  </si>
  <si>
    <t>Everett</t>
  </si>
  <si>
    <t>2020/Y1791</t>
  </si>
  <si>
    <t>Mill Creek</t>
  </si>
  <si>
    <t>2020/Y1855</t>
  </si>
  <si>
    <t>Snohomish</t>
  </si>
  <si>
    <t>2020/Y1057</t>
  </si>
  <si>
    <t>Oak Harbor</t>
  </si>
  <si>
    <t>AVA-0951</t>
  </si>
  <si>
    <t>2020/Y2403</t>
  </si>
  <si>
    <t>Skagway</t>
  </si>
  <si>
    <t>HQS-0003</t>
  </si>
  <si>
    <t>2020/Y2294</t>
  </si>
  <si>
    <t>2020/Y0786</t>
  </si>
  <si>
    <t>Snoqualmie Pass</t>
  </si>
  <si>
    <t>2020/Y1677</t>
  </si>
  <si>
    <t>Cascade Locks</t>
  </si>
  <si>
    <t>2020/Y1514</t>
  </si>
  <si>
    <t>Number</t>
  </si>
  <si>
    <t>Region</t>
  </si>
  <si>
    <t>Start Date</t>
  </si>
  <si>
    <t>End Date</t>
  </si>
  <si>
    <t>Club ID</t>
  </si>
  <si>
    <t>Totals:</t>
  </si>
  <si>
    <t>Restated for Log Sheet Import</t>
  </si>
  <si>
    <t>Event ID</t>
  </si>
  <si>
    <t>Event Name</t>
  </si>
  <si>
    <t>Club</t>
  </si>
  <si>
    <t>Historic Georgetown</t>
  </si>
  <si>
    <t>Mt. Rainier NP</t>
  </si>
  <si>
    <t>Crater Lake NP</t>
  </si>
  <si>
    <t>Oregon Caves NM</t>
  </si>
  <si>
    <t>Friday Harbor</t>
  </si>
  <si>
    <t>Deception Pass NP</t>
  </si>
  <si>
    <t>American Falls</t>
  </si>
  <si>
    <t>Denali NP</t>
  </si>
  <si>
    <t>Entering Data:</t>
  </si>
  <si>
    <t>End of programmed lines.  Insert more BEFORE last line to auto-update formatting and summary formulae at top of sheet.</t>
  </si>
  <si>
    <t>Club Name</t>
  </si>
  <si>
    <t>Name</t>
  </si>
  <si>
    <t>0000</t>
  </si>
  <si>
    <t>Sponsoring Club</t>
  </si>
  <si>
    <t>Club Master</t>
  </si>
  <si>
    <t>Cat.</t>
  </si>
  <si>
    <t>OTSVA</t>
  </si>
  <si>
    <t>ESVA</t>
  </si>
  <si>
    <t>Chartered</t>
  </si>
  <si>
    <t>Anniv</t>
  </si>
  <si>
    <t>Yrs</t>
  </si>
  <si>
    <t>FS Family Wanderers</t>
  </si>
  <si>
    <t>Central WA Sun Striders</t>
  </si>
  <si>
    <t>NW Tulip Trekkers</t>
  </si>
  <si>
    <t>Vancouver USA Volks</t>
  </si>
  <si>
    <t>Volkssport USA</t>
  </si>
  <si>
    <t>Bill Winton, CRVC</t>
  </si>
  <si>
    <t>Purpose:</t>
  </si>
  <si>
    <t>THE "LOG" WORKSHEET IS DEPENDENT UPON DATA HERE.  DO NOT DELETE OR MAKE CHANGES TO THIS WORKSHEET WITHOUT EXERCISING EXTREME CARE.</t>
  </si>
  <si>
    <t>Three Loops by the Sea</t>
  </si>
  <si>
    <t>Town Walk</t>
  </si>
  <si>
    <t>Beach Walk</t>
  </si>
  <si>
    <t>Historic Newport</t>
  </si>
  <si>
    <t>Amanda's Statue</t>
  </si>
  <si>
    <t>Gerdemann Gardens</t>
  </si>
  <si>
    <t>Umpqua River Lighthouse</t>
  </si>
  <si>
    <t xml:space="preserve">  columns, B - M or the sort results will be a mix of irreparably</t>
  </si>
  <si>
    <t xml:space="preserve">  sorted and unsorted data for each entry.  Once the rows for the</t>
  </si>
  <si>
    <t xml:space="preserve">  sort box and click "OK".  Re-"Protect" the sheet when finished.</t>
  </si>
  <si>
    <r>
      <t xml:space="preserve">  window that appears </t>
    </r>
    <r>
      <rPr>
        <b/>
        <u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checked.  Add the sort criteria to the</t>
    </r>
  </si>
  <si>
    <t>Preserving Walk History:</t>
  </si>
  <si>
    <t xml:space="preserve">  time.  To preserve your walk history, I suggest that you</t>
  </si>
  <si>
    <t xml:space="preserve">  "decouple" your walk history's auto-fill entries by doing a copy</t>
  </si>
  <si>
    <t xml:space="preserve">  formulas that look up walk names, clubs and such with the</t>
  </si>
  <si>
    <r>
      <t xml:space="preserve"> </t>
    </r>
    <r>
      <rPr>
        <b/>
        <u/>
        <sz val="11"/>
        <color theme="1"/>
        <rFont val="Calibri"/>
        <family val="2"/>
        <scheme val="minor"/>
      </rPr>
      <t xml:space="preserve"> CAUTION:</t>
    </r>
    <r>
      <rPr>
        <sz val="11"/>
        <color theme="1"/>
        <rFont val="Calibri"/>
        <family val="2"/>
        <scheme val="minor"/>
      </rPr>
      <t xml:space="preserve"> As you know, walks are added and deleted all the</t>
    </r>
  </si>
  <si>
    <t xml:space="preserve">  first "Unprotect" this worksheet as described above.  Highlight</t>
  </si>
  <si>
    <t xml:space="preserve">  complete the entry.  Be aware that doing so removes the</t>
  </si>
  <si>
    <r>
      <t xml:space="preserve">  row containing entries.  CAUTION - be sure to select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</t>
    </r>
  </si>
  <si>
    <t xml:space="preserve">  all cells from column D to column M and from the first row</t>
  </si>
  <si>
    <r>
      <t xml:space="preserve"> click "Copy".  While the area is still highlighted, click "</t>
    </r>
    <r>
      <rPr>
        <b/>
        <u/>
        <sz val="11"/>
        <color theme="1"/>
        <rFont val="Calibri"/>
        <family val="2"/>
        <scheme val="minor"/>
      </rPr>
      <t>PASTE</t>
    </r>
  </si>
  <si>
    <t xml:space="preserve">  "Paste".  After doing so, you'll see the same entries, but they</t>
  </si>
  <si>
    <t xml:space="preserve">  will appear as actual text, not formulae when highlighted.  Be</t>
  </si>
  <si>
    <r>
      <t xml:space="preserve">  and paste </t>
    </r>
    <r>
      <rPr>
        <b/>
        <u/>
        <sz val="11"/>
        <color theme="1"/>
        <rFont val="Calibri"/>
        <family val="2"/>
        <scheme val="minor"/>
      </rPr>
      <t>VALUE</t>
    </r>
    <r>
      <rPr>
        <sz val="11"/>
        <color theme="1"/>
        <rFont val="Calibri"/>
        <family val="2"/>
        <scheme val="minor"/>
      </rPr>
      <t xml:space="preserve"> back into those same cells.  This replaces the</t>
    </r>
  </si>
  <si>
    <r>
      <t xml:space="preserve">  </t>
    </r>
    <r>
      <rPr>
        <b/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header, row 12, to the last row of walk entries, then</t>
    </r>
  </si>
  <si>
    <t xml:space="preserve">  sure to re-"Protect" the worksheet when through.</t>
  </si>
  <si>
    <t xml:space="preserve">  formula for future use in that one cell.</t>
  </si>
  <si>
    <r>
      <t xml:space="preserve">  and beginning with the </t>
    </r>
    <r>
      <rPr>
        <b/>
        <u/>
        <sz val="11"/>
        <color theme="1"/>
        <rFont val="Calibri"/>
        <family val="2"/>
        <scheme val="minor"/>
      </rPr>
      <t>LAST</t>
    </r>
    <r>
      <rPr>
        <b/>
        <sz val="11"/>
        <color theme="1"/>
        <rFont val="Calibri"/>
        <family val="2"/>
        <scheme val="minor"/>
      </rPr>
      <t xml:space="preserve"> header</t>
    </r>
    <r>
      <rPr>
        <sz val="11"/>
        <color theme="1"/>
        <rFont val="Calibri"/>
        <family val="2"/>
        <scheme val="minor"/>
      </rPr>
      <t>, row 11, down to the last</t>
    </r>
  </si>
  <si>
    <t>The Wild, Wild, West</t>
  </si>
  <si>
    <t>Gateway to Steens Mtn</t>
  </si>
  <si>
    <t>Ochoco Creek</t>
  </si>
  <si>
    <t>You Can Dig It!</t>
  </si>
  <si>
    <t>Sherman County</t>
  </si>
  <si>
    <t>OR - CA Border Crossing</t>
  </si>
  <si>
    <t>Lake County</t>
  </si>
  <si>
    <t>OR - ID Border Crossing</t>
  </si>
  <si>
    <t>City of Sunshine &amp; Sun Stns</t>
  </si>
  <si>
    <t>Historic Baker City</t>
  </si>
  <si>
    <t>Home of Eastern OR Univ</t>
  </si>
  <si>
    <t>Snake Lake</t>
  </si>
  <si>
    <t>Proctor District/Univ of PS</t>
  </si>
  <si>
    <t>Downtown Tacoma</t>
  </si>
  <si>
    <t>Tacoma Waterfront</t>
  </si>
  <si>
    <t>Fort Steilacoom</t>
  </si>
  <si>
    <t>Enumclaw Town</t>
  </si>
  <si>
    <t>Angle Lake Light Rail walk</t>
  </si>
  <si>
    <t>Creek Stroll</t>
  </si>
  <si>
    <t>Downtown Auburn</t>
  </si>
  <si>
    <t>West Side Hills &amp; Parks</t>
  </si>
  <si>
    <t>Bayside Walk</t>
  </si>
  <si>
    <t>Historic Chehalis</t>
  </si>
  <si>
    <t>Southeast Lacey</t>
  </si>
  <si>
    <t>Waterfront, Town, Hilltop</t>
  </si>
  <si>
    <t>Historic Shelton</t>
  </si>
  <si>
    <t>Winlock Workout</t>
  </si>
  <si>
    <t>Evergreen State College</t>
  </si>
  <si>
    <t>Historic (College, Park Walk)</t>
  </si>
  <si>
    <t>Interstate Bridges BIKE</t>
  </si>
  <si>
    <t>About Town Sisters</t>
  </si>
  <si>
    <t>Kenton From Old to New</t>
  </si>
  <si>
    <t>Oaks Bluff Trail</t>
  </si>
  <si>
    <t>Broken Top Neighborhood Strl</t>
  </si>
  <si>
    <t>Three Bridges</t>
  </si>
  <si>
    <t>Historic Willamette</t>
  </si>
  <si>
    <t>Historic Irvington</t>
  </si>
  <si>
    <t>Iron Mountain</t>
  </si>
  <si>
    <t>Small Roller Coaster Walk</t>
  </si>
  <si>
    <t>St Helens Mixed</t>
  </si>
  <si>
    <t>Trail to Trail</t>
  </si>
  <si>
    <t>Sellwood Bridge</t>
  </si>
  <si>
    <t>Hayden Island</t>
  </si>
  <si>
    <t>Water, Art and Wine</t>
  </si>
  <si>
    <t>Old Portland</t>
  </si>
  <si>
    <t>Madras Urban Trails</t>
  </si>
  <si>
    <t>Downtown/Waterfront</t>
  </si>
  <si>
    <t>Old School - Short Cuts</t>
  </si>
  <si>
    <t>Steamboat Willie Made Wrong</t>
  </si>
  <si>
    <t>Marge Stayed on the North Side</t>
  </si>
  <si>
    <t>Graham Oaks</t>
  </si>
  <si>
    <t>River Views in Gladstone/OC</t>
  </si>
  <si>
    <t>Ballard</t>
  </si>
  <si>
    <t>Lake Union</t>
  </si>
  <si>
    <t>Light Rail - Sodo Station</t>
  </si>
  <si>
    <t>Light Rail Columbia City Station</t>
  </si>
  <si>
    <t>Seward Park &amp; Lake Washington</t>
  </si>
  <si>
    <t>Madrona/Leschi</t>
  </si>
  <si>
    <t>Downtown &amp; Spokane River Walk</t>
  </si>
  <si>
    <t>Gonzaga University Walk</t>
  </si>
  <si>
    <t>Washingtn State University</t>
  </si>
  <si>
    <t>Trail and Town</t>
  </si>
  <si>
    <t>Orting Bike</t>
  </si>
  <si>
    <t>Ft Dent</t>
  </si>
  <si>
    <t>Parkland and PLU Campus</t>
  </si>
  <si>
    <t>Historic Downtown &amp; Bayside</t>
  </si>
  <si>
    <t>Bremerton Waterfront</t>
  </si>
  <si>
    <t>City and CWU</t>
  </si>
  <si>
    <t>Hop Capital of the World</t>
  </si>
  <si>
    <t>South East Salem</t>
  </si>
  <si>
    <t>Old South Salem</t>
  </si>
  <si>
    <t>Capital - Waterways</t>
  </si>
  <si>
    <t>Heart of OR Wine Country</t>
  </si>
  <si>
    <t>Redmond City, Parks &amp; Marymoor</t>
  </si>
  <si>
    <t>It's about Trains, Trails &amp; W. Falls</t>
  </si>
  <si>
    <t>Historic North Bend &amp; Snoqualme</t>
  </si>
  <si>
    <t>Norwegian Downtown &amp; Waterfnt</t>
  </si>
  <si>
    <t>Lake Tye, Parks, City, River</t>
  </si>
  <si>
    <t>Newcastle Trails &amp; Treasures</t>
  </si>
  <si>
    <t>Historic Renton &amp; Cedar River</t>
  </si>
  <si>
    <t>Kirkland &amp; Juanita Waterfront Pks</t>
  </si>
  <si>
    <t>Ratlesnake Lake &amp; Palouse to Casc</t>
  </si>
  <si>
    <t>Lake Hills Greenbelt and Parks</t>
  </si>
  <si>
    <t>Downtown Bellevue &amp; Botanical</t>
  </si>
  <si>
    <t>Historic Issaquah &amp; around town</t>
  </si>
  <si>
    <t>Walking in the Highlands</t>
  </si>
  <si>
    <t>Mural City USA</t>
  </si>
  <si>
    <t>University of Portland</t>
  </si>
  <si>
    <t>Council Crest</t>
  </si>
  <si>
    <t>Mt. Tabor</t>
  </si>
  <si>
    <t>Historic St. Johns</t>
  </si>
  <si>
    <t>NW Parks</t>
  </si>
  <si>
    <t>Hawthorne &amp; Laurelhrst</t>
  </si>
  <si>
    <t>NW Landmarks</t>
  </si>
  <si>
    <t>Tryon Creek State Park</t>
  </si>
  <si>
    <t>Reed College/Crystal Sprgs</t>
  </si>
  <si>
    <t>Hedges Creek/Ice Age Trail</t>
  </si>
  <si>
    <t>Hollywood-Lloyd Center</t>
  </si>
  <si>
    <t>Three Cities, Three Parks</t>
  </si>
  <si>
    <t>Mt Talbert Nature Park</t>
  </si>
  <si>
    <t>Hawthorne&amp; SE Parks</t>
  </si>
  <si>
    <t>The Beach,Lighthouse &amp; Old Town</t>
  </si>
  <si>
    <t>Cape Arago &amp; Shore Acres</t>
  </si>
  <si>
    <t>Willamette River/ U of OR</t>
  </si>
  <si>
    <t>Roses &amp; History</t>
  </si>
  <si>
    <t>Row River Trail/Dorena Lake</t>
  </si>
  <si>
    <t>Ruth Bascom Riverbank Trail</t>
  </si>
  <si>
    <t>Covered Bridges</t>
  </si>
  <si>
    <t>Art and Mill Race Path Walk</t>
  </si>
  <si>
    <t>Bayou Trls of Small Town Amer</t>
  </si>
  <si>
    <t>SE Parks</t>
  </si>
  <si>
    <t>Talking Waters</t>
  </si>
  <si>
    <t>North Albany Trails &amp; Hills</t>
  </si>
  <si>
    <t>Historic Albany</t>
  </si>
  <si>
    <t>Ferndale Washington</t>
  </si>
  <si>
    <t>Historic Town &amp; Country</t>
  </si>
  <si>
    <t>Fairhaven Waterfront</t>
  </si>
  <si>
    <t>Downtown &amp; Waterways</t>
  </si>
  <si>
    <t>Fairhaven - WWU South Bay Trail</t>
  </si>
  <si>
    <t>Town and Parks</t>
  </si>
  <si>
    <t>River Walk Rogue River</t>
  </si>
  <si>
    <t>Historic Ashland</t>
  </si>
  <si>
    <t>Talent City</t>
  </si>
  <si>
    <t>Parks &amp; Campus</t>
  </si>
  <si>
    <t>The Artillery Hill Walk</t>
  </si>
  <si>
    <t>Robin Hill Farm - ODT</t>
  </si>
  <si>
    <t>Port Angeles Historical Tour</t>
  </si>
  <si>
    <t>ODT Bike</t>
  </si>
  <si>
    <t>Old Town/Waterfront</t>
  </si>
  <si>
    <t>Marymere Falls</t>
  </si>
  <si>
    <t>Pt Townsend Waterfront</t>
  </si>
  <si>
    <t>Port Angeles Waterfront</t>
  </si>
  <si>
    <t>ODT to Elwha River Bridge</t>
  </si>
  <si>
    <t>Chetzemoka Interpretive Trail Wk</t>
  </si>
  <si>
    <t>Spruce Railroad</t>
  </si>
  <si>
    <t>Chetzemoka Interpretive Trl Bike</t>
  </si>
  <si>
    <t>Light Rail Othello Station</t>
  </si>
  <si>
    <t>Light Rail McMicken Heights</t>
  </si>
  <si>
    <t>Light Rail Rainier Beach Station</t>
  </si>
  <si>
    <t>Commonwealth Lake</t>
  </si>
  <si>
    <t>Town and Country</t>
  </si>
  <si>
    <t>Hidden Pathways</t>
  </si>
  <si>
    <t>Gateway to Eastern Oregon</t>
  </si>
  <si>
    <t>Felida Paks &amp; Neighborhoods</t>
  </si>
  <si>
    <t>Washington State Campus</t>
  </si>
  <si>
    <t>Parkrose Heights</t>
  </si>
  <si>
    <t>Salish Ponds</t>
  </si>
  <si>
    <t>Glendoveer Golf Course</t>
  </si>
  <si>
    <t>Red Sunset</t>
  </si>
  <si>
    <t>Lake Sacajawea</t>
  </si>
  <si>
    <t>City and Dike</t>
  </si>
  <si>
    <t>Fort Vancouver</t>
  </si>
  <si>
    <t>Explore Lincoln County</t>
  </si>
  <si>
    <t>Vancouver Swim</t>
  </si>
  <si>
    <t>Historic Cathlamet</t>
  </si>
  <si>
    <t>Columbia Views</t>
  </si>
  <si>
    <t>Heights Neighborhoods</t>
  </si>
  <si>
    <t>NE Vancouver: Maplecrest &amp; Pacif</t>
  </si>
  <si>
    <t>Boardwalk, Beaches &amp; Lighthouse</t>
  </si>
  <si>
    <t>Beach Resort</t>
  </si>
  <si>
    <t>Gnat Creek Fish Hatchery</t>
  </si>
  <si>
    <t>Ft. Clatsop - Sunset Beach</t>
  </si>
  <si>
    <t>Coastal Resort</t>
  </si>
  <si>
    <t>The Ups &amp; Downs of Federal Way</t>
  </si>
  <si>
    <t>White River Trail and Parks</t>
  </si>
  <si>
    <t>South Central Federal Way Celeb</t>
  </si>
  <si>
    <t>SE Federal Way</t>
  </si>
  <si>
    <t>S. Federal Way Hylebos Wetlands</t>
  </si>
  <si>
    <t>Central Federal Way</t>
  </si>
  <si>
    <t>Edmonds Waterfront</t>
  </si>
  <si>
    <t>Everett Waterfront</t>
  </si>
  <si>
    <t>Wallowa County</t>
  </si>
  <si>
    <t>Columbia River Historic</t>
  </si>
  <si>
    <t>University Place Walk</t>
  </si>
  <si>
    <t>Narrows Bridge Walk</t>
  </si>
  <si>
    <t>Historic Waterfront</t>
  </si>
  <si>
    <t>Historic Town</t>
  </si>
  <si>
    <t>Port Defiance Park</t>
  </si>
  <si>
    <t>Auburn Super Mall</t>
  </si>
  <si>
    <t>Stroll the Old and New</t>
  </si>
  <si>
    <t>Soos Creek Trail</t>
  </si>
  <si>
    <t>Willapa Trail</t>
  </si>
  <si>
    <t>Historic Centralia</t>
  </si>
  <si>
    <t>Town and Trail</t>
  </si>
  <si>
    <t>Waterfront Olympia</t>
  </si>
  <si>
    <t>Historic Port Gamble</t>
  </si>
  <si>
    <t>Capital Downtown</t>
  </si>
  <si>
    <t>Willapa Trail Bike</t>
  </si>
  <si>
    <t>Woodard Bay Trail</t>
  </si>
  <si>
    <t>Southeast Lacey Bike</t>
  </si>
  <si>
    <t>Ward Lake</t>
  </si>
  <si>
    <t>Historical Parks Walk</t>
  </si>
  <si>
    <t>Marina and Beach</t>
  </si>
  <si>
    <t>Historic Eastside &amp; Mission Creek</t>
  </si>
  <si>
    <t>Deschutes River</t>
  </si>
  <si>
    <t>Eagle Crest</t>
  </si>
  <si>
    <t>Gallery without Walls</t>
  </si>
  <si>
    <t>Westland/Columbia Slough</t>
  </si>
  <si>
    <t>Browns Ferry Park</t>
  </si>
  <si>
    <t>Queen Anne/Top of the Hill</t>
  </si>
  <si>
    <t>Queen Anne Hill</t>
  </si>
  <si>
    <t>Bellevue's Undiscovered Parks</t>
  </si>
  <si>
    <t>Alki Beach</t>
  </si>
  <si>
    <t>Green Lake</t>
  </si>
  <si>
    <t>Memorial and Park</t>
  </si>
  <si>
    <t>Staying on TOP of the Hill</t>
  </si>
  <si>
    <t>Light Rail Beacon Hill Station</t>
  </si>
  <si>
    <t>Fremont Ship Canal</t>
  </si>
  <si>
    <t>University of Washington</t>
  </si>
  <si>
    <t>Capitol Hill Ghost Walk</t>
  </si>
  <si>
    <t>Lincoln Park</t>
  </si>
  <si>
    <t>Arboretum/Madison Park</t>
  </si>
  <si>
    <t>Garfield County Walk</t>
  </si>
  <si>
    <t>Walk the Centennial Trail</t>
  </si>
  <si>
    <t>Centennial Trail Bike</t>
  </si>
  <si>
    <t>Train Station and River Walk</t>
  </si>
  <si>
    <t>Walk Washington &amp; Idaho</t>
  </si>
  <si>
    <t>Browne's Addition Walk</t>
  </si>
  <si>
    <t>Colfax Historical Walk</t>
  </si>
  <si>
    <t>Neppel Landing Trail &amp; Parks</t>
  </si>
  <si>
    <t>South Prairie Foothills Trail Walk</t>
  </si>
  <si>
    <t>Town and Foothills Trail</t>
  </si>
  <si>
    <t>Christiansen Trail</t>
  </si>
  <si>
    <t>Puyallup Riverwalk</t>
  </si>
  <si>
    <t>Historic Eatonville</t>
  </si>
  <si>
    <t>Puyallup Town Walk</t>
  </si>
  <si>
    <t>Light Rail - Tukwila Station</t>
  </si>
  <si>
    <t>Main Street USA</t>
  </si>
  <si>
    <t>Yakima River and Parks</t>
  </si>
  <si>
    <t>Home of Western OR Univ.</t>
  </si>
  <si>
    <t>Historic &amp; Nature Walk</t>
  </si>
  <si>
    <t>Kirkland Corridor Trail &amp; Lake Wa</t>
  </si>
  <si>
    <t>Luther Burbank Park</t>
  </si>
  <si>
    <t>Mid Mercer Walk</t>
  </si>
  <si>
    <t>Old German Town</t>
  </si>
  <si>
    <t>Covered Bridge and Parks</t>
  </si>
  <si>
    <t>Seek the Sublime</t>
  </si>
  <si>
    <t>Ibach Park</t>
  </si>
  <si>
    <t>Lake Oswego River Run</t>
  </si>
  <si>
    <t>Historic Brownsville</t>
  </si>
  <si>
    <t>Timber Linn Park</t>
  </si>
  <si>
    <t>Carousel in Old Town</t>
  </si>
  <si>
    <t>Cordata Neighborhood</t>
  </si>
  <si>
    <t>Chanterelle Trail</t>
  </si>
  <si>
    <t>Semiahmoo</t>
  </si>
  <si>
    <t>Downtown &amp; Skagit River Walk</t>
  </si>
  <si>
    <t>Northwest - Cornwall Park</t>
  </si>
  <si>
    <t>Whatcom Falls Park</t>
  </si>
  <si>
    <t>Lake Whatcom Trail</t>
  </si>
  <si>
    <t>Bellingham NW/Marina</t>
  </si>
  <si>
    <t>Peace Arch Walk</t>
  </si>
  <si>
    <t>Ashland Town</t>
  </si>
  <si>
    <t>Trails and Town</t>
  </si>
  <si>
    <t>Old City Streets and Parks</t>
  </si>
  <si>
    <t>Name That Park</t>
  </si>
  <si>
    <t>Path Walk</t>
  </si>
  <si>
    <t>Points of Interest</t>
  </si>
  <si>
    <t>East Medford</t>
  </si>
  <si>
    <t>Historic Jacksonville</t>
  </si>
  <si>
    <t>Historic Grants Pass</t>
  </si>
  <si>
    <t>Starker Arts Park</t>
  </si>
  <si>
    <t>Historic Corvallis</t>
  </si>
  <si>
    <t>John Wayne Marina</t>
  </si>
  <si>
    <t>Miller Peninsula State Park</t>
  </si>
  <si>
    <t>Clear Creek Trail</t>
  </si>
  <si>
    <t>RR Bridge/Robin Hill</t>
  </si>
  <si>
    <t>Henry's Ridge Open Area</t>
  </si>
  <si>
    <t>Riverside Town</t>
  </si>
  <si>
    <t>Waterhouse Boardwalk</t>
  </si>
  <si>
    <t>Dawson Creek</t>
  </si>
  <si>
    <t>Cook Park</t>
  </si>
  <si>
    <t>Historic Forest Grove</t>
  </si>
  <si>
    <t>Historic Hillsboro</t>
  </si>
  <si>
    <t>Summerlake Park</t>
  </si>
  <si>
    <t>Greenway Park</t>
  </si>
  <si>
    <t>Cedar Mill Parks, Ponds &amp;</t>
  </si>
  <si>
    <t>Bethany Westside Trail</t>
  </si>
  <si>
    <t>Nature Park</t>
  </si>
  <si>
    <t>Rock Creek Trail</t>
  </si>
  <si>
    <t>Lacamas Heritage Trail</t>
  </si>
  <si>
    <t>Hazel Dell Burnt Bridge Creek</t>
  </si>
  <si>
    <t>Round Lake</t>
  </si>
  <si>
    <t>Tech Center Park</t>
  </si>
  <si>
    <t>Columbia River Dike Trail</t>
  </si>
  <si>
    <t>Butler Creek</t>
  </si>
  <si>
    <t>Walt Morey</t>
  </si>
  <si>
    <t>Ron Russell</t>
  </si>
  <si>
    <t>Gresham Town and More</t>
  </si>
  <si>
    <t>Blue Lake/Fairview Lake</t>
  </si>
  <si>
    <t>Burnt Bridge Trail Cruise</t>
  </si>
  <si>
    <t>Waterfront Park</t>
  </si>
  <si>
    <t>Princess Ilchee</t>
  </si>
  <si>
    <t>Town &amp; Wetlands</t>
  </si>
  <si>
    <t>Whipple Creek</t>
  </si>
  <si>
    <t>Burnt Bridge Trail</t>
  </si>
  <si>
    <t>Ft. Stevens State Park</t>
  </si>
  <si>
    <t>Exploring Gearhart</t>
  </si>
  <si>
    <t>Town And State Park</t>
  </si>
  <si>
    <t>Riverwalk to Alderbrook</t>
  </si>
  <si>
    <t>River and Town</t>
  </si>
  <si>
    <t>Green to Cedar Trail</t>
  </si>
  <si>
    <t>Green River Trail</t>
  </si>
  <si>
    <t>Historic Village</t>
  </si>
  <si>
    <t>Historic Trilogy walks in Kent</t>
  </si>
  <si>
    <t>Parks and Downtown</t>
  </si>
  <si>
    <t>Lake Meridian Park</t>
  </si>
  <si>
    <t>Rails, Rabbits and Race Track</t>
  </si>
  <si>
    <t>Boyhood Memories</t>
  </si>
  <si>
    <t>Dash Point State Park</t>
  </si>
  <si>
    <t>Woodway</t>
  </si>
  <si>
    <t>Interurban Trail</t>
  </si>
  <si>
    <t>Burke Gilman Trail</t>
  </si>
  <si>
    <t>Pine Ridge Park</t>
  </si>
  <si>
    <t>Richmond Beach Park</t>
  </si>
  <si>
    <t>Nature Trails</t>
  </si>
  <si>
    <t>Historic Snohomish</t>
  </si>
  <si>
    <t>Challenges Found</t>
  </si>
  <si>
    <t>Leslie and Bill Winton, CRVC</t>
  </si>
  <si>
    <t>(Y/N)</t>
  </si>
  <si>
    <t xml:space="preserve">  is initially set to print only part of a page (down to row 39),</t>
  </si>
  <si>
    <t xml:space="preserve">  = 28 events.  You can select more rows to print by first</t>
  </si>
  <si>
    <t xml:space="preserve">  looks up whatever Event Name and Type, State, City and</t>
  </si>
  <si>
    <t xml:space="preserve">  Upon entering the 4-digit EventID, the sheet automatically</t>
  </si>
  <si>
    <t xml:space="preserve">  that data does not appear, simply overwrite the formula to</t>
  </si>
  <si>
    <t xml:space="preserve">  columns as well as keeping running totals of a few statistics.</t>
  </si>
  <si>
    <t xml:space="preserve">  It is not our intent to ever update or complete the table of</t>
  </si>
  <si>
    <t xml:space="preserve">  underlying support data on the "Events" sheet.  By all means</t>
  </si>
  <si>
    <t xml:space="preserve">  have at it, if you are so inclined.  For now, it's a snapshot of</t>
  </si>
  <si>
    <t xml:space="preserve">  The good news is that your entries on this log sheet can be</t>
  </si>
  <si>
    <t xml:space="preserve">  kept with or without the "Events" sheet by simply overwriting</t>
  </si>
  <si>
    <t xml:space="preserve">  the formulae you'll find on this sheet with whatever you like.</t>
  </si>
  <si>
    <t xml:space="preserve">  Far from an 'official' worksheet, feel free to use any part or all</t>
  </si>
  <si>
    <t xml:space="preserve">  of it in any form you want…or not!</t>
  </si>
  <si>
    <t>$</t>
  </si>
  <si>
    <t xml:space="preserve">  Club Name it can match to it in the "Events" sheet.  If any of</t>
  </si>
  <si>
    <r>
      <t xml:space="preserve">  </t>
    </r>
    <r>
      <rPr>
        <b/>
        <u/>
        <sz val="11"/>
        <color theme="1"/>
        <rFont val="Calibri"/>
        <family val="2"/>
        <scheme val="minor"/>
      </rPr>
      <t>VALUE"</t>
    </r>
    <r>
      <rPr>
        <sz val="11"/>
        <color theme="1"/>
        <rFont val="Calibri"/>
        <family val="2"/>
        <scheme val="minor"/>
      </rPr>
      <t xml:space="preserve"> (the paste option likely showing a "123"),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simply</t>
    </r>
  </si>
  <si>
    <t>Finally:</t>
  </si>
  <si>
    <t xml:space="preserve">  Just a suggestion to back up your work BEFORE adding rows,</t>
  </si>
  <si>
    <t xml:space="preserve">  sorting, copy-and-paste-values and such so you can restore</t>
  </si>
  <si>
    <t xml:space="preserve">  your work if things go wrong in the process.  Review results</t>
  </si>
  <si>
    <t xml:space="preserve">  of the operation to be sure all is OK, then back up the file again.</t>
  </si>
  <si>
    <t xml:space="preserve">  entry process and to automatically add some information for</t>
  </si>
  <si>
    <t xml:space="preserve">  some events as indicated in the "Entering Data" section, below.</t>
  </si>
  <si>
    <t xml:space="preserve">  At some point, you may want to sort the data on this log by</t>
  </si>
  <si>
    <t xml:space="preserve">  one of the columns.  Maybe you'd like to see all of the walks</t>
  </si>
  <si>
    <t xml:space="preserve">  times you've done a certain walk or which walks you've done</t>
  </si>
  <si>
    <t xml:space="preserve">  you've done in each city grouped together, a grouping of the</t>
  </si>
  <si>
    <t xml:space="preserve">  grouped by sponsoring club.  Data can be sorted by any of the</t>
  </si>
  <si>
    <t xml:space="preserve">  columns and sub-sorted by any other.  First "Unprotect" the</t>
  </si>
  <si>
    <r>
      <t xml:space="preserve">  worksheet as described above. Highlight </t>
    </r>
    <r>
      <rPr>
        <b/>
        <u/>
        <sz val="11"/>
        <color theme="1"/>
        <rFont val="Calibri"/>
        <family val="2"/>
        <scheme val="minor"/>
      </rPr>
      <t>COLUMNS, B - M</t>
    </r>
    <r>
      <rPr>
        <sz val="11"/>
        <color theme="1"/>
        <rFont val="Calibri"/>
        <family val="2"/>
        <scheme val="minor"/>
      </rPr>
      <t>,</t>
    </r>
  </si>
  <si>
    <t xml:space="preserve">  older walk information will not disappear with it.  To do so,</t>
  </si>
  <si>
    <r>
      <t xml:space="preserve"> </t>
    </r>
    <r>
      <rPr>
        <b/>
        <u/>
        <sz val="11"/>
        <color theme="1"/>
        <rFont val="Calibri"/>
        <family val="2"/>
        <scheme val="minor"/>
      </rPr>
      <t xml:space="preserve"> RESULTS</t>
    </r>
    <r>
      <rPr>
        <sz val="11"/>
        <color theme="1"/>
        <rFont val="Calibri"/>
        <family val="2"/>
        <scheme val="minor"/>
      </rPr>
      <t xml:space="preserve"> of those formulae.  When a walk is dropped, your</t>
    </r>
  </si>
  <si>
    <t xml:space="preserve">  track of 'official' - or otherwise - walk activities, but with the</t>
  </si>
  <si>
    <t xml:space="preserve">  added benefit of allowing them to be sorted by any of the</t>
  </si>
  <si>
    <t xml:space="preserve">  This Excel workbook is offered as a tool to enable one to keep</t>
  </si>
  <si>
    <t>Minto-Brown Island Park</t>
  </si>
  <si>
    <t>Silver Falls State Park</t>
  </si>
  <si>
    <t>Crater Lake</t>
  </si>
  <si>
    <t>Millersburg Seasonal Bike</t>
  </si>
  <si>
    <t>Rosary Lakes</t>
  </si>
  <si>
    <t>Matthieu Lakes-Pacific Crest Trail</t>
  </si>
  <si>
    <t>Explore Oregon</t>
  </si>
  <si>
    <t>Pacific Crest Trail Herman Creek Pinnacles</t>
  </si>
  <si>
    <t>Pacific Crest Trail-Timothy Lakes</t>
  </si>
  <si>
    <t>Peavy Arboretum &amp; McDonald Forest</t>
  </si>
  <si>
    <t>Nisqually Wildlife Refuge</t>
  </si>
  <si>
    <t>Town and Forest</t>
  </si>
  <si>
    <t>Historic Chewelah</t>
  </si>
  <si>
    <t>South Hill Park</t>
  </si>
  <si>
    <t>Klickitat Trail</t>
  </si>
  <si>
    <t>Sacajawea River Trail</t>
  </si>
  <si>
    <t>City and Wineries</t>
  </si>
  <si>
    <t>City and Parks</t>
  </si>
  <si>
    <t>Chesterley Park</t>
  </si>
  <si>
    <t>Greenway Trail</t>
  </si>
  <si>
    <t>Town and Canal</t>
  </si>
  <si>
    <t>Town</t>
  </si>
  <si>
    <t>Bavarian Town</t>
  </si>
  <si>
    <t>Icicle Gorge-Chatter Creek Trails</t>
  </si>
  <si>
    <t>Ohanapecosh River</t>
  </si>
  <si>
    <t>City Art and River</t>
  </si>
  <si>
    <t>Town and Ginko State Park</t>
  </si>
  <si>
    <t>Columbia River Trail - Carousel Walk</t>
  </si>
  <si>
    <t>Columbia River Trail</t>
  </si>
  <si>
    <t>Suncadia Resort Trails</t>
  </si>
  <si>
    <t>Town and Rail Trail</t>
  </si>
  <si>
    <t>Historic Town &amp; Coal Mine Rail Trail</t>
  </si>
  <si>
    <t>Town and Dam</t>
  </si>
  <si>
    <t>Town and River</t>
  </si>
  <si>
    <t>Town and Lake</t>
  </si>
  <si>
    <t>Hurricane Hill</t>
  </si>
  <si>
    <t>Dungeness Spit</t>
  </si>
  <si>
    <t>Sol Duc Falls</t>
  </si>
  <si>
    <t>Skyline Trail</t>
  </si>
  <si>
    <t>Naches Loop and Dewey Lakes</t>
  </si>
  <si>
    <t>Sherman Pass North "Kettle Crest Trail"</t>
  </si>
  <si>
    <t>Sherman Loop Trail South</t>
  </si>
  <si>
    <t>Columbia River Views</t>
  </si>
  <si>
    <t>North Bonneville Lakes and Paths</t>
  </si>
  <si>
    <t>Lake Fenwick Park</t>
  </si>
  <si>
    <t>Pacific Crest Trail - Gillette Lake</t>
  </si>
  <si>
    <t>Pacific Crest Trail - Kendall Katwalk</t>
  </si>
  <si>
    <t>Farragut State Park Walk</t>
  </si>
  <si>
    <t>Trail of the Coeur d'Alenes</t>
  </si>
  <si>
    <t>Trail of the Coeur d'Alenes - Bike</t>
  </si>
  <si>
    <t>Tubb's Hill</t>
  </si>
  <si>
    <t>U of Idaho</t>
  </si>
  <si>
    <t>Capital - Micro-Brewery</t>
  </si>
  <si>
    <t>Albertson Park</t>
  </si>
  <si>
    <t>Old Penn</t>
  </si>
  <si>
    <t>Oregon Trail</t>
  </si>
  <si>
    <t>Massacre Rocks</t>
  </si>
  <si>
    <t>Capitol</t>
  </si>
  <si>
    <t>Ketchikan Adventure</t>
  </si>
  <si>
    <t>Campbell Creek</t>
  </si>
  <si>
    <t>Chester Creek - Coastal Trail</t>
  </si>
  <si>
    <t>Historic Downtown</t>
  </si>
  <si>
    <t>Kincaid Park</t>
  </si>
  <si>
    <t>Lake Hood</t>
  </si>
  <si>
    <t>Park and Preserve</t>
  </si>
  <si>
    <t>Nature Center</t>
  </si>
  <si>
    <t>Historic/Scenic</t>
  </si>
  <si>
    <t>Alyeska Ski and Town</t>
  </si>
  <si>
    <t>Historic Town and Lower Reid Falls</t>
  </si>
  <si>
    <t>Cross Town &amp; Through Town</t>
  </si>
  <si>
    <t>West Seattle/Delridge</t>
  </si>
  <si>
    <t>Eastbank Esplanade to Downtown</t>
  </si>
  <si>
    <t>Fairhaven-Connelly Creek, Interurban Trail</t>
  </si>
  <si>
    <t>Evergreen Wanderers</t>
  </si>
  <si>
    <t>Sea-Tac Volkssports</t>
  </si>
  <si>
    <t>Capitol Volkssport Club</t>
  </si>
  <si>
    <t>Valley Volkswalkers</t>
  </si>
  <si>
    <t>Emerald City Wanderers</t>
  </si>
  <si>
    <t>Lilac City Volkssport</t>
  </si>
  <si>
    <t>Daffodil Valley Volks</t>
  </si>
  <si>
    <t>Willamette Wanderers</t>
  </si>
  <si>
    <t>Interlaken Trailblazers</t>
  </si>
  <si>
    <t>Silverton Walk Abouts</t>
  </si>
  <si>
    <t>Rose City Roamers</t>
  </si>
  <si>
    <t>Eugene Springfield Mossbacks</t>
  </si>
  <si>
    <t>Albany Fitwalkers</t>
  </si>
  <si>
    <t>Rogue Valley Walkers</t>
  </si>
  <si>
    <t>Corvallis Cruisers</t>
  </si>
  <si>
    <t>Olympic Peninsula Explorers</t>
  </si>
  <si>
    <t>Border Crossers</t>
  </si>
  <si>
    <t>Four-Plus Foolhardys</t>
  </si>
  <si>
    <t>Cedar Milers</t>
  </si>
  <si>
    <t>All Weather Walkers</t>
  </si>
  <si>
    <t>East County Windwalkers</t>
  </si>
  <si>
    <t>Key Peninsula Volks</t>
  </si>
  <si>
    <t>Turnaround Trekkers</t>
  </si>
  <si>
    <t>Yachats Coastal Gems</t>
  </si>
  <si>
    <t>Over-The-Hill-Gang</t>
  </si>
  <si>
    <t>International Wanderers</t>
  </si>
  <si>
    <t>Treasure Valley Volks</t>
  </si>
  <si>
    <t>Third Planet Volkstours</t>
  </si>
  <si>
    <t>Anchorage Volkssport</t>
  </si>
  <si>
    <t>Sound Steppers</t>
  </si>
  <si>
    <t>Pathfinder Volkssport Club</t>
  </si>
  <si>
    <t>CRVC</t>
  </si>
  <si>
    <t>1385</t>
  </si>
  <si>
    <t>0001</t>
  </si>
  <si>
    <t>2412</t>
  </si>
  <si>
    <t>2411</t>
  </si>
  <si>
    <t>2410</t>
  </si>
  <si>
    <t>2409</t>
  </si>
  <si>
    <t>1403</t>
  </si>
  <si>
    <t>1835</t>
  </si>
  <si>
    <t>1476</t>
  </si>
  <si>
    <t>1832</t>
  </si>
  <si>
    <t>1834</t>
  </si>
  <si>
    <t>0495</t>
  </si>
  <si>
    <t>0265</t>
  </si>
  <si>
    <t>1330</t>
  </si>
  <si>
    <t>0367</t>
  </si>
  <si>
    <t>0115</t>
  </si>
  <si>
    <t>0816</t>
  </si>
  <si>
    <t>1262</t>
  </si>
  <si>
    <t>1639</t>
  </si>
  <si>
    <t>1263</t>
  </si>
  <si>
    <t>1630</t>
  </si>
  <si>
    <t>1996</t>
  </si>
  <si>
    <t>1234</t>
  </si>
  <si>
    <t>0635</t>
  </si>
  <si>
    <t>0366</t>
  </si>
  <si>
    <t>0838</t>
  </si>
  <si>
    <t>1076</t>
  </si>
  <si>
    <t>0133</t>
  </si>
  <si>
    <t>0914</t>
  </si>
  <si>
    <t>2394</t>
  </si>
  <si>
    <t>1861</t>
  </si>
  <si>
    <t>0605</t>
  </si>
  <si>
    <t>1808</t>
  </si>
  <si>
    <t>0879</t>
  </si>
  <si>
    <t>1967</t>
  </si>
  <si>
    <t>0148</t>
  </si>
  <si>
    <t>0356</t>
  </si>
  <si>
    <t>0004</t>
  </si>
  <si>
    <t>2626</t>
  </si>
  <si>
    <t>0957</t>
  </si>
  <si>
    <t>0678</t>
  </si>
  <si>
    <t>0586</t>
  </si>
  <si>
    <t>0260</t>
  </si>
  <si>
    <t>0379</t>
  </si>
  <si>
    <t>1685</t>
  </si>
  <si>
    <t>0653</t>
  </si>
  <si>
    <t>2210</t>
  </si>
  <si>
    <t>1009</t>
  </si>
  <si>
    <t>0656</t>
  </si>
  <si>
    <t>1931</t>
  </si>
  <si>
    <t>2133</t>
  </si>
  <si>
    <t>1743</t>
  </si>
  <si>
    <t>2625</t>
  </si>
  <si>
    <t>0837</t>
  </si>
  <si>
    <t>0791</t>
  </si>
  <si>
    <t>0657</t>
  </si>
  <si>
    <t>2576</t>
  </si>
  <si>
    <t>0950</t>
  </si>
  <si>
    <t>0806</t>
  </si>
  <si>
    <t>0242</t>
  </si>
  <si>
    <t>0774</t>
  </si>
  <si>
    <t>1744</t>
  </si>
  <si>
    <t>1764</t>
  </si>
  <si>
    <t>1609</t>
  </si>
  <si>
    <t>0847</t>
  </si>
  <si>
    <t>1640</t>
  </si>
  <si>
    <t>2113</t>
  </si>
  <si>
    <t>0631</t>
  </si>
  <si>
    <t>0873</t>
  </si>
  <si>
    <t>0798</t>
  </si>
  <si>
    <t>2041</t>
  </si>
  <si>
    <t>1693</t>
  </si>
  <si>
    <t>1611</t>
  </si>
  <si>
    <t>0442</t>
  </si>
  <si>
    <t>1962</t>
  </si>
  <si>
    <t>0077</t>
  </si>
  <si>
    <t>1607</t>
  </si>
  <si>
    <t>0412</t>
  </si>
  <si>
    <t>1714</t>
  </si>
  <si>
    <t>0754</t>
  </si>
  <si>
    <t>0612</t>
  </si>
  <si>
    <t>2480</t>
  </si>
  <si>
    <t>1978</t>
  </si>
  <si>
    <t>0011</t>
  </si>
  <si>
    <t>0249</t>
  </si>
  <si>
    <t>0094</t>
  </si>
  <si>
    <t>1529</t>
  </si>
  <si>
    <t>0054</t>
  </si>
  <si>
    <t>1989</t>
  </si>
  <si>
    <t>0596</t>
  </si>
  <si>
    <t>0974</t>
  </si>
  <si>
    <t>0389</t>
  </si>
  <si>
    <t>0253</t>
  </si>
  <si>
    <t>0773</t>
  </si>
  <si>
    <t>1955</t>
  </si>
  <si>
    <t>0550</t>
  </si>
  <si>
    <t>0065</t>
  </si>
  <si>
    <t>0755</t>
  </si>
  <si>
    <t>0695</t>
  </si>
  <si>
    <t>2675</t>
  </si>
  <si>
    <t>0318</t>
  </si>
  <si>
    <t>2415</t>
  </si>
  <si>
    <t>1865</t>
  </si>
  <si>
    <t>0408</t>
  </si>
  <si>
    <t>1402</t>
  </si>
  <si>
    <t>0351</t>
  </si>
  <si>
    <t>2413</t>
  </si>
  <si>
    <t>2414</t>
  </si>
  <si>
    <t>0814</t>
  </si>
  <si>
    <t>2051</t>
  </si>
  <si>
    <t>1823</t>
  </si>
  <si>
    <t>1562</t>
  </si>
  <si>
    <t>1561</t>
  </si>
  <si>
    <t>0796</t>
  </si>
  <si>
    <t>0326</t>
  </si>
  <si>
    <t>2434</t>
  </si>
  <si>
    <t>0310</t>
  </si>
  <si>
    <t>2319</t>
  </si>
  <si>
    <t>2023</t>
  </si>
  <si>
    <t>0989</t>
  </si>
  <si>
    <t>0544</t>
  </si>
  <si>
    <t>0739</t>
  </si>
  <si>
    <t>0024</t>
  </si>
  <si>
    <t>2074</t>
  </si>
  <si>
    <t>2075</t>
  </si>
  <si>
    <t>0680</t>
  </si>
  <si>
    <t>0780</t>
  </si>
  <si>
    <t>1949</t>
  </si>
  <si>
    <t>0761</t>
  </si>
  <si>
    <t>1682</t>
  </si>
  <si>
    <t>2318</t>
  </si>
  <si>
    <t>2307</t>
  </si>
  <si>
    <t>0963</t>
  </si>
  <si>
    <t>0336</t>
  </si>
  <si>
    <t>1062</t>
  </si>
  <si>
    <t>2589</t>
  </si>
  <si>
    <t>1802</t>
  </si>
  <si>
    <t>0920</t>
  </si>
  <si>
    <t>0120</t>
  </si>
  <si>
    <t>1293</t>
  </si>
  <si>
    <t>1999</t>
  </si>
  <si>
    <t>0915</t>
  </si>
  <si>
    <t>0104</t>
  </si>
  <si>
    <t>1657</t>
  </si>
  <si>
    <t>0139</t>
  </si>
  <si>
    <t>2416</t>
  </si>
  <si>
    <t>0159</t>
  </si>
  <si>
    <t>1175</t>
  </si>
  <si>
    <t>1689</t>
  </si>
  <si>
    <t>0320</t>
  </si>
  <si>
    <t>0360</t>
  </si>
  <si>
    <t>1151</t>
  </si>
  <si>
    <t>2092</t>
  </si>
  <si>
    <t>1922</t>
  </si>
  <si>
    <t>0993</t>
  </si>
  <si>
    <t>0574</t>
  </si>
  <si>
    <t>1951</t>
  </si>
  <si>
    <t>1543</t>
  </si>
  <si>
    <t>0452</t>
  </si>
  <si>
    <t>0503</t>
  </si>
  <si>
    <t>1675</t>
  </si>
  <si>
    <t>0789</t>
  </si>
  <si>
    <t>2184</t>
  </si>
  <si>
    <t>1015</t>
  </si>
  <si>
    <t>1012</t>
  </si>
  <si>
    <t>1599</t>
  </si>
  <si>
    <t>2591</t>
  </si>
  <si>
    <t>1011</t>
  </si>
  <si>
    <t>1565</t>
  </si>
  <si>
    <t>1921</t>
  </si>
  <si>
    <t>0319</t>
  </si>
  <si>
    <t>1974</t>
  </si>
  <si>
    <t>0258</t>
  </si>
  <si>
    <t>1265</t>
  </si>
  <si>
    <t>0362</t>
  </si>
  <si>
    <t>1669</t>
  </si>
  <si>
    <t>1499</t>
  </si>
  <si>
    <t>1028</t>
  </si>
  <si>
    <t>1413</t>
  </si>
  <si>
    <t>1160</t>
  </si>
  <si>
    <t>1264</t>
  </si>
  <si>
    <t>1916</t>
  </si>
  <si>
    <t>0134</t>
  </si>
  <si>
    <t>0384</t>
  </si>
  <si>
    <t>1067</t>
  </si>
  <si>
    <t>2245</t>
  </si>
  <si>
    <t>1687</t>
  </si>
  <si>
    <t>1008</t>
  </si>
  <si>
    <t>1683</t>
  </si>
  <si>
    <t>1977</t>
  </si>
  <si>
    <t>2052</t>
  </si>
  <si>
    <t>0759</t>
  </si>
  <si>
    <t>1701</t>
  </si>
  <si>
    <t>1024</t>
  </si>
  <si>
    <t>1051</t>
  </si>
  <si>
    <t>1030</t>
  </si>
  <si>
    <t>1050</t>
  </si>
  <si>
    <t>0991</t>
  </si>
  <si>
    <t>0985</t>
  </si>
  <si>
    <t>0827</t>
  </si>
  <si>
    <t>1477</t>
  </si>
  <si>
    <t>0425</t>
  </si>
  <si>
    <t>0865</t>
  </si>
  <si>
    <t>0171</t>
  </si>
  <si>
    <t>1936</t>
  </si>
  <si>
    <t>1935</t>
  </si>
  <si>
    <t>1298</t>
  </si>
  <si>
    <t>0446</t>
  </si>
  <si>
    <t>2662</t>
  </si>
  <si>
    <t>0033</t>
  </si>
  <si>
    <t>0073</t>
  </si>
  <si>
    <t>0297</t>
  </si>
  <si>
    <t>0409</t>
  </si>
  <si>
    <t>0410</t>
  </si>
  <si>
    <t>0921</t>
  </si>
  <si>
    <t>1192</t>
  </si>
  <si>
    <t>1431</t>
  </si>
  <si>
    <t>2577</t>
  </si>
  <si>
    <t>1708</t>
  </si>
  <si>
    <t>2246</t>
  </si>
  <si>
    <t>1653</t>
  </si>
  <si>
    <t>1864</t>
  </si>
  <si>
    <t>1455</t>
  </si>
  <si>
    <t>0998</t>
  </si>
  <si>
    <t>0637</t>
  </si>
  <si>
    <t>0455</t>
  </si>
  <si>
    <t>1763</t>
  </si>
  <si>
    <t>0413</t>
  </si>
  <si>
    <t>1203</t>
  </si>
  <si>
    <t>1441</t>
  </si>
  <si>
    <t>1970</t>
  </si>
  <si>
    <t>0636</t>
  </si>
  <si>
    <t>0804</t>
  </si>
  <si>
    <t>2355</t>
  </si>
  <si>
    <t>1721</t>
  </si>
  <si>
    <t>0474</t>
  </si>
  <si>
    <t>2247</t>
  </si>
  <si>
    <t>0377</t>
  </si>
  <si>
    <t>1981</t>
  </si>
  <si>
    <t>1272</t>
  </si>
  <si>
    <t>1960</t>
  </si>
  <si>
    <t>2464</t>
  </si>
  <si>
    <t>2465</t>
  </si>
  <si>
    <t>2435</t>
  </si>
  <si>
    <t>2627</t>
  </si>
  <si>
    <t>2648</t>
  </si>
  <si>
    <t>0215</t>
  </si>
  <si>
    <t>0987</t>
  </si>
  <si>
    <t>0482</t>
  </si>
  <si>
    <t>1713</t>
  </si>
  <si>
    <t>1005</t>
  </si>
  <si>
    <t>1548</t>
  </si>
  <si>
    <t>0509</t>
  </si>
  <si>
    <t>2617</t>
  </si>
  <si>
    <t>2593</t>
  </si>
  <si>
    <t>2594</t>
  </si>
  <si>
    <t>2417</t>
  </si>
  <si>
    <t>0512</t>
  </si>
  <si>
    <t>1275</t>
  </si>
  <si>
    <t>1277</t>
  </si>
  <si>
    <t>1279</t>
  </si>
  <si>
    <t>0365</t>
  </si>
  <si>
    <t>0943</t>
  </si>
  <si>
    <t>1142</t>
  </si>
  <si>
    <t>1268</t>
  </si>
  <si>
    <t>1119</t>
  </si>
  <si>
    <t>1681</t>
  </si>
  <si>
    <t>0929</t>
  </si>
  <si>
    <t>1679</t>
  </si>
  <si>
    <t>1458</t>
  </si>
  <si>
    <t>0498</t>
  </si>
  <si>
    <t>1075</t>
  </si>
  <si>
    <t>0063</t>
  </si>
  <si>
    <t>0244</t>
  </si>
  <si>
    <t>1029</t>
  </si>
  <si>
    <t>0633</t>
  </si>
  <si>
    <t>2396</t>
  </si>
  <si>
    <t>0211</t>
  </si>
  <si>
    <t>1674</t>
  </si>
  <si>
    <t>1930</t>
  </si>
  <si>
    <t>1934</t>
  </si>
  <si>
    <t>0419</t>
  </si>
  <si>
    <t>2288</t>
  </si>
  <si>
    <t>0499</t>
  </si>
  <si>
    <t>1295</t>
  </si>
  <si>
    <t>1450</t>
  </si>
  <si>
    <t>0374</t>
  </si>
  <si>
    <t>1938</t>
  </si>
  <si>
    <t>0517</t>
  </si>
  <si>
    <t>1828</t>
  </si>
  <si>
    <t>1427</t>
  </si>
  <si>
    <t>1937</t>
  </si>
  <si>
    <t>0608</t>
  </si>
  <si>
    <t>1054</t>
  </si>
  <si>
    <t>2185</t>
  </si>
  <si>
    <t>1190</t>
  </si>
  <si>
    <t>1739</t>
  </si>
  <si>
    <t>0525</t>
  </si>
  <si>
    <t>1678</t>
  </si>
  <si>
    <t>0361</t>
  </si>
  <si>
    <t>1428</t>
  </si>
  <si>
    <t>1939</t>
  </si>
  <si>
    <t>2595</t>
  </si>
  <si>
    <t>1719</t>
  </si>
  <si>
    <t>1940</t>
  </si>
  <si>
    <t>2596</t>
  </si>
  <si>
    <t>1720</t>
  </si>
  <si>
    <t>0835</t>
  </si>
  <si>
    <t>0534</t>
  </si>
  <si>
    <t>2050</t>
  </si>
  <si>
    <t>2467</t>
  </si>
  <si>
    <t>0715</t>
  </si>
  <si>
    <t>2652</t>
  </si>
  <si>
    <t>2466</t>
  </si>
  <si>
    <t>0714</t>
  </si>
  <si>
    <t>2647</t>
  </si>
  <si>
    <t>1436</t>
  </si>
  <si>
    <t>0549</t>
  </si>
  <si>
    <t>1723</t>
  </si>
  <si>
    <t>2212</t>
  </si>
  <si>
    <t>1439</t>
  </si>
  <si>
    <t>1182</t>
  </si>
  <si>
    <t>0241</t>
  </si>
  <si>
    <t>0098</t>
  </si>
  <si>
    <t>1025</t>
  </si>
  <si>
    <t>1026</t>
  </si>
  <si>
    <t>0823</t>
  </si>
  <si>
    <t>0876</t>
  </si>
  <si>
    <t>1437</t>
  </si>
  <si>
    <t>2211</t>
  </si>
  <si>
    <t>1438</t>
  </si>
  <si>
    <t>0818</t>
  </si>
  <si>
    <t>0364</t>
  </si>
  <si>
    <t>0551</t>
  </si>
  <si>
    <t>1872</t>
  </si>
  <si>
    <t>1905</t>
  </si>
  <si>
    <t>2261</t>
  </si>
  <si>
    <t>1460</t>
  </si>
  <si>
    <t>1017</t>
  </si>
  <si>
    <t>2136</t>
  </si>
  <si>
    <t>1968</t>
  </si>
  <si>
    <t>0595</t>
  </si>
  <si>
    <t>0552</t>
  </si>
  <si>
    <t>1482</t>
  </si>
  <si>
    <t>1490</t>
  </si>
  <si>
    <t>0519</t>
  </si>
  <si>
    <t>0427</t>
  </si>
  <si>
    <t>1489</t>
  </si>
  <si>
    <t>0173</t>
  </si>
  <si>
    <t>0687</t>
  </si>
  <si>
    <t>2249</t>
  </si>
  <si>
    <t>1316</t>
  </si>
  <si>
    <t>0557</t>
  </si>
  <si>
    <t>0732</t>
  </si>
  <si>
    <t>0059</t>
  </si>
  <si>
    <t>0138</t>
  </si>
  <si>
    <t>2015</t>
  </si>
  <si>
    <t>2137</t>
  </si>
  <si>
    <t>1363</t>
  </si>
  <si>
    <t>1601</t>
  </si>
  <si>
    <t>0398</t>
  </si>
  <si>
    <t>0369</t>
  </si>
  <si>
    <t>1569</t>
  </si>
  <si>
    <t>1540</t>
  </si>
  <si>
    <t>0157</t>
  </si>
  <si>
    <t>0116</t>
  </si>
  <si>
    <t>0632</t>
  </si>
  <si>
    <t>2477</t>
  </si>
  <si>
    <t>2356</t>
  </si>
  <si>
    <t>1972</t>
  </si>
  <si>
    <t>0679</t>
  </si>
  <si>
    <t>2336</t>
  </si>
  <si>
    <t>1258</t>
  </si>
  <si>
    <t>0300</t>
  </si>
  <si>
    <t>1702</t>
  </si>
  <si>
    <t>2213</t>
  </si>
  <si>
    <t>1136</t>
  </si>
  <si>
    <t>1055</t>
  </si>
  <si>
    <t>0434</t>
  </si>
  <si>
    <t>1292</t>
  </si>
  <si>
    <t>0312</t>
  </si>
  <si>
    <t>1491</t>
  </si>
  <si>
    <t>0311</t>
  </si>
  <si>
    <t>0665</t>
  </si>
  <si>
    <t>0276</t>
  </si>
  <si>
    <t>0330</t>
  </si>
  <si>
    <t>1328</t>
  </si>
  <si>
    <t>1291</t>
  </si>
  <si>
    <t>0863</t>
  </si>
  <si>
    <t>2034</t>
  </si>
  <si>
    <t>0972</t>
  </si>
  <si>
    <t>2035</t>
  </si>
  <si>
    <t>1451</t>
  </si>
  <si>
    <t>0995</t>
  </si>
  <si>
    <t>2599</t>
  </si>
  <si>
    <t>1492</t>
  </si>
  <si>
    <t>2597</t>
  </si>
  <si>
    <t>2598</t>
  </si>
  <si>
    <t>0193</t>
  </si>
  <si>
    <t>0089</t>
  </si>
  <si>
    <t>0766</t>
  </si>
  <si>
    <t>1006</t>
  </si>
  <si>
    <t>0868</t>
  </si>
  <si>
    <t>1553</t>
  </si>
  <si>
    <t>0613</t>
  </si>
  <si>
    <t>1525</t>
  </si>
  <si>
    <t>0779</t>
  </si>
  <si>
    <t>1326</t>
  </si>
  <si>
    <t>0948</t>
  </si>
  <si>
    <t>1528</t>
  </si>
  <si>
    <t>1021</t>
  </si>
  <si>
    <t>0640</t>
  </si>
  <si>
    <t>0886</t>
  </si>
  <si>
    <t>0769</t>
  </si>
  <si>
    <t>1711</t>
  </si>
  <si>
    <t>0924</t>
  </si>
  <si>
    <t>1594</t>
  </si>
  <si>
    <t>1849</t>
  </si>
  <si>
    <t>0641</t>
  </si>
  <si>
    <t>0520</t>
  </si>
  <si>
    <t>0902</t>
  </si>
  <si>
    <t>1908</t>
  </si>
  <si>
    <t>0925</t>
  </si>
  <si>
    <t>1927</t>
  </si>
  <si>
    <t>1390</t>
  </si>
  <si>
    <t>1144</t>
  </si>
  <si>
    <t>1909</t>
  </si>
  <si>
    <t>1913</t>
  </si>
  <si>
    <t>0354</t>
  </si>
  <si>
    <t>1919</t>
  </si>
  <si>
    <t>1791</t>
  </si>
  <si>
    <t>1855</t>
  </si>
  <si>
    <t>1057</t>
  </si>
  <si>
    <t>0951</t>
  </si>
  <si>
    <t>2403</t>
  </si>
  <si>
    <t>0003</t>
  </si>
  <si>
    <t>2294</t>
  </si>
  <si>
    <t>0786</t>
  </si>
  <si>
    <t>1677</t>
  </si>
  <si>
    <t>1514</t>
  </si>
  <si>
    <t>0002</t>
  </si>
  <si>
    <t>0530</t>
  </si>
  <si>
    <t>0565</t>
  </si>
  <si>
    <t>0971</t>
  </si>
  <si>
    <t>YRE Participation - NW Region  Raw Import Data</t>
  </si>
  <si>
    <t>End of Log sheet lookup range at row 501.  Insert rows BEFORE last line to auto-update Log sheet formulae</t>
  </si>
  <si>
    <t>Data here derived from Raw Import Data to the left and right - i.e. do not delete it until after copy/paste-values col. L - R</t>
  </si>
  <si>
    <t>See formulas in row 6 for import. Others pasted values</t>
  </si>
  <si>
    <t>Last club row formatted to row 105.  For more, add rows ABOVE 105</t>
  </si>
  <si>
    <t>&lt;closed - club dissolved 2020&gt;</t>
  </si>
  <si>
    <t>Dissolved</t>
  </si>
  <si>
    <t>Status</t>
  </si>
  <si>
    <t>Active</t>
  </si>
  <si>
    <t xml:space="preserve">  all current (as of 5/1/2020) NW Region Seasonal Events and</t>
  </si>
  <si>
    <t xml:space="preserve">  YREs.  The event sheet is only there to help speed the data</t>
  </si>
  <si>
    <t xml:space="preserve">  the worksheet as described above. Right-click any number of</t>
  </si>
  <si>
    <r>
      <t xml:space="preserve">  row numbers </t>
    </r>
    <r>
      <rPr>
        <b/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last active row (i.e. 3 rows above the</t>
    </r>
  </si>
  <si>
    <t xml:space="preserve">  "End…" notation.  Right click and select 'Insert copied cells'.</t>
  </si>
  <si>
    <t xml:space="preserve">  Doing so will automatically update all formatting and summary</t>
  </si>
  <si>
    <t xml:space="preserve">  formulae references.  Remember to re-"Protect" the sheet</t>
  </si>
  <si>
    <t xml:space="preserve">  when finished.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</si>
</sst>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000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vertical="center"/>
    </xf>
    <xf numFmtId="49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indent="5"/>
    </xf>
    <xf numFmtId="0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8" fontId="0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3"/>
    </xf>
    <xf numFmtId="0" fontId="5" fillId="3" borderId="0" xfId="0" applyFont="1" applyFill="1" applyAlignment="1" applyProtection="1">
      <alignment vertical="center"/>
    </xf>
    <xf numFmtId="49" fontId="5" fillId="3" borderId="0" xfId="0" applyNumberFormat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65" fontId="0" fillId="3" borderId="0" xfId="0" applyNumberFormat="1" applyFont="1" applyFill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vertical="center"/>
    </xf>
    <xf numFmtId="166" fontId="0" fillId="3" borderId="0" xfId="0" applyNumberFormat="1" applyFont="1" applyFill="1" applyAlignment="1" applyProtection="1">
      <alignment horizontal="center" vertical="center"/>
    </xf>
    <xf numFmtId="0" fontId="0" fillId="3" borderId="0" xfId="0" applyNumberForma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2" xfId="0" applyNumberFormat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44" fontId="6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4" fontId="10" fillId="0" borderId="0" xfId="0" applyNumberFormat="1" applyFont="1" applyAlignment="1" applyProtection="1">
      <alignment vertical="center"/>
    </xf>
    <xf numFmtId="0" fontId="1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border>
        <left/>
        <right/>
        <top style="thin">
          <color theme="0" tint="-0.14993743705557422"/>
        </top>
        <bottom style="thin">
          <color theme="0" tint="-0.14993743705557422"/>
        </bottom>
      </border>
    </dxf>
    <dxf>
      <fill>
        <patternFill>
          <bgColor rgb="FFE7F1F9"/>
        </patternFill>
      </fill>
      <border>
        <left/>
        <right/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A7A7"/>
        </patternFill>
      </fill>
    </dxf>
  </dxfs>
  <tableStyles count="0" defaultTableStyle="TableStyleMedium2" defaultPivotStyle="PivotStyleLight16"/>
  <colors>
    <mruColors>
      <color rgb="FFE7F1F9"/>
      <color rgb="FFFFA7A7"/>
      <color rgb="FFFF9F9F"/>
      <color rgb="FFFFECAF"/>
      <color rgb="FFFFF5D5"/>
      <color rgb="FFDFF1CB"/>
      <color rgb="FFA3F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222"/>
  <sheetViews>
    <sheetView showGridLines="0" tabSelected="1" zoomScaleNormal="100" workbookViewId="0">
      <pane ySplit="11" topLeftCell="A12" activePane="bottomLeft" state="frozen"/>
      <selection pane="bottomLeft" activeCell="C4" sqref="C4:D4"/>
    </sheetView>
  </sheetViews>
  <sheetFormatPr defaultRowHeight="14.25" customHeight="1" x14ac:dyDescent="0.25"/>
  <cols>
    <col min="1" max="1" width="5.85546875" style="3" customWidth="1"/>
    <col min="2" max="2" width="9.140625" style="4" customWidth="1"/>
    <col min="3" max="3" width="7.7109375" style="4" customWidth="1"/>
    <col min="4" max="4" width="35.7109375" style="2" customWidth="1"/>
    <col min="5" max="5" width="6" style="3" bestFit="1" customWidth="1"/>
    <col min="6" max="6" width="6.7109375" style="3" customWidth="1"/>
    <col min="7" max="7" width="3.7109375" style="20" customWidth="1"/>
    <col min="8" max="8" width="7.42578125" style="3" customWidth="1"/>
    <col min="9" max="9" width="9" style="3" customWidth="1"/>
    <col min="10" max="10" width="5.28515625" style="2" customWidth="1"/>
    <col min="11" max="11" width="17.42578125" style="2" customWidth="1"/>
    <col min="12" max="13" width="26.85546875" style="2" customWidth="1"/>
    <col min="14" max="14" width="1.7109375" style="2" customWidth="1"/>
    <col min="15" max="16384" width="9.140625" style="2"/>
  </cols>
  <sheetData>
    <row r="1" spans="1:18" ht="16.5" customHeight="1" x14ac:dyDescent="0.25">
      <c r="E1" s="20"/>
      <c r="F1" s="20"/>
      <c r="H1" s="21" t="s">
        <v>6</v>
      </c>
      <c r="I1" s="5"/>
      <c r="J1" s="5"/>
      <c r="K1" s="1"/>
      <c r="N1" s="12"/>
      <c r="R1" s="30" t="s">
        <v>14</v>
      </c>
    </row>
    <row r="2" spans="1:18" ht="10.5" customHeight="1" x14ac:dyDescent="0.25">
      <c r="B2" s="2"/>
      <c r="C2" s="2"/>
      <c r="E2" s="38"/>
      <c r="F2" s="5"/>
      <c r="G2" s="39"/>
      <c r="H2" s="5"/>
      <c r="I2" s="5"/>
      <c r="J2" s="5"/>
      <c r="K2" s="5"/>
      <c r="N2" s="13"/>
      <c r="O2" s="29" t="s">
        <v>746</v>
      </c>
      <c r="R2" s="44" t="s">
        <v>1093</v>
      </c>
    </row>
    <row r="3" spans="1:18" ht="14.25" customHeight="1" x14ac:dyDescent="0.25">
      <c r="C3" s="34"/>
      <c r="E3" s="37"/>
      <c r="F3" s="36" t="str">
        <f>"Total Walks:  "&amp;(COUNTIFS(E$12:E211,"*W")+COUNTIF($E$12:E211,"Walk"))</f>
        <v>Total Walks:  0</v>
      </c>
      <c r="G3" s="5"/>
      <c r="H3" s="2"/>
      <c r="I3" s="22" t="str">
        <f>"Total Distance: " &amp; SUM(F$12:F211)&amp; " km"</f>
        <v>Total Distance: 0 km</v>
      </c>
      <c r="N3" s="13"/>
      <c r="O3" s="93" t="s">
        <v>1130</v>
      </c>
    </row>
    <row r="4" spans="1:18" ht="14.25" customHeight="1" x14ac:dyDescent="0.25">
      <c r="A4" s="20"/>
      <c r="B4" s="19" t="s">
        <v>13</v>
      </c>
      <c r="C4" s="108"/>
      <c r="D4" s="108"/>
      <c r="E4" s="10"/>
      <c r="F4" s="36" t="str">
        <f>"Total Bikes:   "&amp;(COUNTIF(E$12:E212,"*B")+COUNTIF($E$12:E211,"Bike"))</f>
        <v>Total Bikes:   0</v>
      </c>
      <c r="G4" s="5"/>
      <c r="H4" s="2"/>
      <c r="I4" s="24" t="str">
        <f>"Max. Distance: " &amp; MAX(F$12:F211) &amp; " km"</f>
        <v>Max. Distance: 0 km</v>
      </c>
      <c r="N4" s="14"/>
      <c r="O4" s="93" t="s">
        <v>1128</v>
      </c>
    </row>
    <row r="5" spans="1:18" ht="14.25" customHeight="1" x14ac:dyDescent="0.25">
      <c r="A5" s="20"/>
      <c r="B5" s="20"/>
      <c r="C5" s="2"/>
      <c r="D5" s="1"/>
      <c r="E5" s="10"/>
      <c r="F5" s="36" t="str">
        <f>"Total Swims: "&amp;(COUNTIF(E$12:E213,"*S")+COUNTIF($E$12:E211,"Swim"))</f>
        <v>Total Swims: 0</v>
      </c>
      <c r="G5" s="5"/>
      <c r="H5" s="2"/>
      <c r="I5" s="24" t="str">
        <f>"Min. Distance:  " &amp;MIN(F$12:F211) &amp; " km"</f>
        <v>Min. Distance:  0 km</v>
      </c>
      <c r="N5" s="14"/>
      <c r="O5" s="93" t="s">
        <v>1129</v>
      </c>
    </row>
    <row r="6" spans="1:18" ht="14.25" customHeight="1" x14ac:dyDescent="0.25">
      <c r="A6" s="20"/>
      <c r="B6" s="20"/>
      <c r="C6" s="2"/>
      <c r="D6" s="1"/>
      <c r="E6" s="10"/>
      <c r="F6" s="36" t="str">
        <f>"Total Skis:      "&amp;(COUNTIF(E$12:E214,"*XS")+COUNTIF($E$12:E211,"Ski")+COUNTIF($E$12:E211,"XC"))</f>
        <v>Total Skis:      0</v>
      </c>
      <c r="G6" s="5"/>
      <c r="H6" s="2"/>
      <c r="I6" s="24" t="str">
        <f>"Earliest Event:  "&amp;IF(COUNTA(B$12:B211)=0,"",TEXT(MIN(B$12:B211),"mm/dd/yy"))</f>
        <v xml:space="preserve">Earliest Event:  </v>
      </c>
      <c r="N6" s="14"/>
      <c r="O6" s="93" t="s">
        <v>1100</v>
      </c>
    </row>
    <row r="7" spans="1:18" ht="14.25" customHeight="1" x14ac:dyDescent="0.25">
      <c r="A7" s="20"/>
      <c r="B7" s="20"/>
      <c r="C7" s="2"/>
      <c r="D7" s="1"/>
      <c r="E7" s="10"/>
      <c r="F7" s="36" t="str">
        <f>"Total Events: "&amp; MAX(A$12:A211)</f>
        <v>Total Events: 0</v>
      </c>
      <c r="G7" s="5"/>
      <c r="H7" s="2"/>
      <c r="I7" s="24" t="str">
        <f>"Latest Event:     " &amp; IF(COUNTA(B$12:B211)=0,"",TEXT(MAX(B$12:B211),"mm/dd/yy"))</f>
        <v xml:space="preserve">Latest Event:     </v>
      </c>
      <c r="N7" s="14"/>
      <c r="O7" s="93" t="s">
        <v>1101</v>
      </c>
    </row>
    <row r="8" spans="1:18" ht="14.25" customHeight="1" x14ac:dyDescent="0.25">
      <c r="A8" s="20"/>
      <c r="B8" s="20"/>
      <c r="C8" s="1"/>
      <c r="D8" s="1"/>
      <c r="E8" s="10"/>
      <c r="F8" s="36" t="str">
        <f>"Total Paid: "&amp;TEXT(SUM(H$12:H212),("$#,##0.00_);[Red]($#,##0.00)"))</f>
        <v xml:space="preserve">Total Paid: $0.00 </v>
      </c>
      <c r="G8" s="5"/>
      <c r="H8" s="5"/>
      <c r="I8" s="5"/>
      <c r="J8" s="5"/>
      <c r="K8" s="5"/>
      <c r="L8" s="18"/>
      <c r="M8" s="18"/>
      <c r="N8" s="14"/>
      <c r="O8" s="93" t="s">
        <v>1102</v>
      </c>
    </row>
    <row r="9" spans="1:18" ht="14.25" customHeight="1" x14ac:dyDescent="0.25">
      <c r="A9" s="20"/>
      <c r="B9" s="23"/>
      <c r="C9" s="23"/>
      <c r="D9" s="1"/>
      <c r="E9" s="10"/>
      <c r="F9" s="20"/>
      <c r="G9" s="23"/>
      <c r="H9" s="20"/>
      <c r="I9" s="23" t="s">
        <v>8</v>
      </c>
      <c r="J9" s="5"/>
      <c r="K9" s="5"/>
      <c r="N9" s="14"/>
      <c r="O9" s="93" t="s">
        <v>1103</v>
      </c>
    </row>
    <row r="10" spans="1:18" ht="14.25" customHeight="1" x14ac:dyDescent="0.25">
      <c r="A10" s="10"/>
      <c r="B10" s="27"/>
      <c r="C10" s="28" t="s">
        <v>10</v>
      </c>
      <c r="D10" s="1"/>
      <c r="E10" s="10"/>
      <c r="F10" s="10"/>
      <c r="G10" s="10"/>
      <c r="H10" s="25" t="s">
        <v>1109</v>
      </c>
      <c r="I10" s="26" t="s">
        <v>9</v>
      </c>
      <c r="J10" s="1"/>
      <c r="K10" s="5"/>
      <c r="L10" s="1"/>
      <c r="M10" s="1"/>
      <c r="O10" s="93" t="s">
        <v>1689</v>
      </c>
    </row>
    <row r="11" spans="1:18" ht="14.25" customHeight="1" x14ac:dyDescent="0.25">
      <c r="A11" s="25" t="s">
        <v>2</v>
      </c>
      <c r="B11" s="28" t="s">
        <v>1</v>
      </c>
      <c r="C11" s="28" t="s">
        <v>11</v>
      </c>
      <c r="D11" s="32" t="s">
        <v>0</v>
      </c>
      <c r="E11" s="25" t="s">
        <v>12</v>
      </c>
      <c r="F11" s="25" t="s">
        <v>3</v>
      </c>
      <c r="G11" s="1"/>
      <c r="H11" s="25" t="s">
        <v>7</v>
      </c>
      <c r="I11" s="26" t="s">
        <v>1094</v>
      </c>
      <c r="J11" s="25" t="s">
        <v>4</v>
      </c>
      <c r="K11" s="54" t="s">
        <v>5</v>
      </c>
      <c r="L11" s="54" t="s">
        <v>732</v>
      </c>
      <c r="M11" s="25" t="s">
        <v>1092</v>
      </c>
      <c r="O11" s="93" t="s">
        <v>1690</v>
      </c>
    </row>
    <row r="12" spans="1:18" ht="14.25" customHeight="1" x14ac:dyDescent="0.25">
      <c r="A12" s="47" t="str">
        <f>IF(ISNUMBER(B12),MAX(A$11:A11)+1,"")</f>
        <v/>
      </c>
      <c r="B12" s="48"/>
      <c r="C12" s="49"/>
      <c r="D12" s="50" t="str">
        <f>IF(OR(ISBLANK($C12),ISERROR(VLOOKUP(TEXT($C12,"0000"),Events!$L$6:$R$505,3,FALSE)),ISBLANK(VLOOKUP(TEXT($C12,"0000"),Events!$L$6:$R$505,3,FALSE))),"",VLOOKUP(TEXT($C12,"0000"),Events!$L$6:$R$505,3,FALSE))</f>
        <v/>
      </c>
      <c r="E12" s="51" t="str">
        <f>IF(OR(ISBLANK($C12),ISERROR(VLOOKUP(TEXT($C12,"0000"),Events!$L$6:$R$505,2,FALSE)),ISBLANK(VLOOKUP(TEXT($C12,"0000"),Events!$L$6:$R$505,2,FALSE))),"",VLOOKUP(TEXT($C12,"0000"),Events!$L$6:$R$505,2,FALSE))</f>
        <v/>
      </c>
      <c r="F12" s="51"/>
      <c r="G12" s="52" t="str">
        <f>IF(ISNUMBER(F12),"km","")</f>
        <v/>
      </c>
      <c r="H12" s="53"/>
      <c r="I12" s="51"/>
      <c r="J12" s="51" t="str">
        <f>IF(OR(ISBLANK($C12),ISERROR(VLOOKUP(TEXT($C12,"0000"),Events!$L$6:$R$505,6,FALSE)),ISBLANK(VLOOKUP(TEXT($C12,"0000"),Events!$L$6:$R$505,6,FALSE))),"",VLOOKUP(TEXT($C12,"0000"),Events!$L$6:$R$505,6,FALSE))</f>
        <v/>
      </c>
      <c r="K12" s="50" t="str">
        <f>IF(OR(ISBLANK($C12),ISERROR(VLOOKUP(TEXT($C12,"0000"),Events!$L$6:$R$505,7,FALSE)),ISBLANK(VLOOKUP(TEXT($C12,"0000"),Events!$L$6:$R$505,7,FALSE))),"",VLOOKUP(TEXT($C12,"0000"),Events!$L$6:$R$505,7,FALSE))</f>
        <v/>
      </c>
      <c r="L12" s="50" t="str">
        <f>IF(OR(ISBLANK($C12),ISERROR(VLOOKUP(TEXT($C12,"0000"),Events!$L$6:$R$505,5,FALSE)),ISBLANK(VLOOKUP(TEXT($C12,"0000"),Events!$L$6:$R$505,5,FALSE))),"",VLOOKUP(TEXT($C12,"0000"),Events!$L$6:$R$505,5,FALSE))</f>
        <v/>
      </c>
      <c r="M12" s="50"/>
      <c r="O12" s="93" t="s">
        <v>1117</v>
      </c>
      <c r="P12" s="6"/>
    </row>
    <row r="13" spans="1:18" ht="14.25" customHeight="1" x14ac:dyDescent="0.25">
      <c r="A13" s="47" t="str">
        <f>IF(ISNUMBER(B13),MAX(A$11:A12)+1,"")</f>
        <v/>
      </c>
      <c r="B13" s="48"/>
      <c r="C13" s="49"/>
      <c r="D13" s="50" t="str">
        <f>IF(OR(ISBLANK($C13),ISERROR(VLOOKUP(TEXT($C13,"0000"),Events!$L$6:$R$505,3,FALSE)),ISBLANK(VLOOKUP(TEXT($C13,"0000"),Events!$L$6:$R$505,3,FALSE))),"",VLOOKUP(TEXT($C13,"0000"),Events!$L$6:$R$505,3,FALSE))</f>
        <v/>
      </c>
      <c r="E13" s="51" t="str">
        <f>IF(OR(ISBLANK($C13),ISERROR(VLOOKUP(TEXT($C13,"0000"),Events!$L$6:$R$505,2,FALSE)),ISBLANK(VLOOKUP(TEXT($C13,"0000"),Events!$L$6:$R$505,2,FALSE))),"",VLOOKUP(TEXT($C13,"0000"),Events!$L$6:$R$505,2,FALSE))</f>
        <v/>
      </c>
      <c r="F13" s="51"/>
      <c r="G13" s="52" t="str">
        <f>IF(ISNUMBER(F13),"km","")</f>
        <v/>
      </c>
      <c r="H13" s="53"/>
      <c r="I13" s="51"/>
      <c r="J13" s="51" t="str">
        <f>IF(OR(ISBLANK($C13),ISERROR(VLOOKUP(TEXT($C13,"0000"),Events!$L$6:$R$505,6,FALSE)),ISBLANK(VLOOKUP(TEXT($C13,"0000"),Events!$L$6:$R$505,6,FALSE))),"",VLOOKUP(TEXT($C13,"0000"),Events!$L$6:$R$505,6,FALSE))</f>
        <v/>
      </c>
      <c r="K13" s="50" t="str">
        <f>IF(OR(ISBLANK($C13),ISERROR(VLOOKUP(TEXT($C13,"0000"),Events!$L$6:$R$505,7,FALSE)),ISBLANK(VLOOKUP(TEXT($C13,"0000"),Events!$L$6:$R$505,7,FALSE))),"",VLOOKUP(TEXT($C13,"0000"),Events!$L$6:$R$505,7,FALSE))</f>
        <v/>
      </c>
      <c r="L13" s="50" t="str">
        <f>IF(OR(ISBLANK($C13),ISERROR(VLOOKUP(TEXT($C13,"0000"),Events!$L$6:$R$505,5,FALSE)),ISBLANK(VLOOKUP(TEXT($C13,"0000"),Events!$L$6:$R$505,5,FALSE))),"",VLOOKUP(TEXT($C13,"0000"),Events!$L$6:$R$505,5,FALSE))</f>
        <v/>
      </c>
      <c r="M13" s="50"/>
      <c r="O13" s="93" t="s">
        <v>1118</v>
      </c>
    </row>
    <row r="14" spans="1:18" ht="14.25" customHeight="1" x14ac:dyDescent="0.25">
      <c r="A14" s="47" t="str">
        <f>IF(ISNUMBER(B14),MAX(A$11:A13)+1,"")</f>
        <v/>
      </c>
      <c r="B14" s="48"/>
      <c r="C14" s="49"/>
      <c r="D14" s="50" t="str">
        <f>IF(OR(ISBLANK($C14),ISERROR(VLOOKUP(TEXT($C14,"0000"),Events!$L$6:$R$505,3,FALSE)),ISBLANK(VLOOKUP(TEXT($C14,"0000"),Events!$L$6:$R$505,3,FALSE))),"",VLOOKUP(TEXT($C14,"0000"),Events!$L$6:$R$505,3,FALSE))</f>
        <v/>
      </c>
      <c r="E14" s="51" t="str">
        <f>IF(OR(ISBLANK($C14),ISERROR(VLOOKUP(TEXT($C14,"0000"),Events!$L$6:$R$505,2,FALSE)),ISBLANK(VLOOKUP(TEXT($C14,"0000"),Events!$L$6:$R$505,2,FALSE))),"",VLOOKUP(TEXT($C14,"0000"),Events!$L$6:$R$505,2,FALSE))</f>
        <v/>
      </c>
      <c r="F14" s="51"/>
      <c r="G14" s="52" t="str">
        <f>IF(ISNUMBER(F14),"km","")</f>
        <v/>
      </c>
      <c r="H14" s="53"/>
      <c r="I14" s="51"/>
      <c r="J14" s="51" t="str">
        <f>IF(OR(ISBLANK($C14),ISERROR(VLOOKUP(TEXT($C14,"0000"),Events!$L$6:$R$505,6,FALSE)),ISBLANK(VLOOKUP(TEXT($C14,"0000"),Events!$L$6:$R$505,6,FALSE))),"",VLOOKUP(TEXT($C14,"0000"),Events!$L$6:$R$505,6,FALSE))</f>
        <v/>
      </c>
      <c r="K14" s="50" t="str">
        <f>IF(OR(ISBLANK($C14),ISERROR(VLOOKUP(TEXT($C14,"0000"),Events!$L$6:$R$505,7,FALSE)),ISBLANK(VLOOKUP(TEXT($C14,"0000"),Events!$L$6:$R$505,7,FALSE))),"",VLOOKUP(TEXT($C14,"0000"),Events!$L$6:$R$505,7,FALSE))</f>
        <v/>
      </c>
      <c r="L14" s="50" t="str">
        <f>IF(OR(ISBLANK($C14),ISERROR(VLOOKUP(TEXT($C14,"0000"),Events!$L$6:$R$505,5,FALSE)),ISBLANK(VLOOKUP(TEXT($C14,"0000"),Events!$L$6:$R$505,5,FALSE))),"",VLOOKUP(TEXT($C14,"0000"),Events!$L$6:$R$505,5,FALSE))</f>
        <v/>
      </c>
      <c r="M14" s="50"/>
      <c r="O14" s="93" t="s">
        <v>1104</v>
      </c>
    </row>
    <row r="15" spans="1:18" ht="14.25" customHeight="1" x14ac:dyDescent="0.25">
      <c r="A15" s="47" t="str">
        <f>IF(ISNUMBER(B15),MAX(A$11:A14)+1,"")</f>
        <v/>
      </c>
      <c r="B15" s="48"/>
      <c r="C15" s="49"/>
      <c r="D15" s="50" t="str">
        <f>IF(OR(ISBLANK($C15),ISERROR(VLOOKUP(TEXT($C15,"0000"),Events!$L$6:$R$505,3,FALSE)),ISBLANK(VLOOKUP(TEXT($C15,"0000"),Events!$L$6:$R$505,3,FALSE))),"",VLOOKUP(TEXT($C15,"0000"),Events!$L$6:$R$505,3,FALSE))</f>
        <v/>
      </c>
      <c r="E15" s="51" t="str">
        <f>IF(OR(ISBLANK($C15),ISERROR(VLOOKUP(TEXT($C15,"0000"),Events!$L$6:$R$505,2,FALSE)),ISBLANK(VLOOKUP(TEXT($C15,"0000"),Events!$L$6:$R$505,2,FALSE))),"",VLOOKUP(TEXT($C15,"0000"),Events!$L$6:$R$505,2,FALSE))</f>
        <v/>
      </c>
      <c r="F15" s="51"/>
      <c r="G15" s="52" t="str">
        <f>IF(ISNUMBER(F15),"km","")</f>
        <v/>
      </c>
      <c r="H15" s="53"/>
      <c r="I15" s="51"/>
      <c r="J15" s="51" t="str">
        <f>IF(OR(ISBLANK($C15),ISERROR(VLOOKUP(TEXT($C15,"0000"),Events!$L$6:$R$505,6,FALSE)),ISBLANK(VLOOKUP(TEXT($C15,"0000"),Events!$L$6:$R$505,6,FALSE))),"",VLOOKUP(TEXT($C15,"0000"),Events!$L$6:$R$505,6,FALSE))</f>
        <v/>
      </c>
      <c r="K15" s="50" t="str">
        <f>IF(OR(ISBLANK($C15),ISERROR(VLOOKUP(TEXT($C15,"0000"),Events!$L$6:$R$505,7,FALSE)),ISBLANK(VLOOKUP(TEXT($C15,"0000"),Events!$L$6:$R$505,7,FALSE))),"",VLOOKUP(TEXT($C15,"0000"),Events!$L$6:$R$505,7,FALSE))</f>
        <v/>
      </c>
      <c r="L15" s="50" t="str">
        <f>IF(OR(ISBLANK($C15),ISERROR(VLOOKUP(TEXT($C15,"0000"),Events!$L$6:$R$505,5,FALSE)),ISBLANK(VLOOKUP(TEXT($C15,"0000"),Events!$L$6:$R$505,5,FALSE))),"",VLOOKUP(TEXT($C15,"0000"),Events!$L$6:$R$505,5,FALSE))</f>
        <v/>
      </c>
      <c r="M15" s="50"/>
      <c r="O15" s="93" t="s">
        <v>1105</v>
      </c>
    </row>
    <row r="16" spans="1:18" ht="14.25" customHeight="1" x14ac:dyDescent="0.25">
      <c r="A16" s="47" t="str">
        <f>IF(ISNUMBER(B16),MAX(A$11:A15)+1,"")</f>
        <v/>
      </c>
      <c r="B16" s="48"/>
      <c r="C16" s="49"/>
      <c r="D16" s="50" t="str">
        <f>IF(OR(ISBLANK($C16),ISERROR(VLOOKUP(TEXT($C16,"0000"),Events!$L$6:$R$505,3,FALSE)),ISBLANK(VLOOKUP(TEXT($C16,"0000"),Events!$L$6:$R$505,3,FALSE))),"",VLOOKUP(TEXT($C16,"0000"),Events!$L$6:$R$505,3,FALSE))</f>
        <v/>
      </c>
      <c r="E16" s="51" t="str">
        <f>IF(OR(ISBLANK($C16),ISERROR(VLOOKUP(TEXT($C16,"0000"),Events!$L$6:$R$505,2,FALSE)),ISBLANK(VLOOKUP(TEXT($C16,"0000"),Events!$L$6:$R$505,2,FALSE))),"",VLOOKUP(TEXT($C16,"0000"),Events!$L$6:$R$505,2,FALSE))</f>
        <v/>
      </c>
      <c r="F16" s="51"/>
      <c r="G16" s="52" t="str">
        <f>IF(ISNUMBER(F16),"km","")</f>
        <v/>
      </c>
      <c r="H16" s="53"/>
      <c r="I16" s="51"/>
      <c r="J16" s="51" t="str">
        <f>IF(OR(ISBLANK($C16),ISERROR(VLOOKUP(TEXT($C16,"0000"),Events!$L$6:$R$505,6,FALSE)),ISBLANK(VLOOKUP(TEXT($C16,"0000"),Events!$L$6:$R$505,6,FALSE))),"",VLOOKUP(TEXT($C16,"0000"),Events!$L$6:$R$505,6,FALSE))</f>
        <v/>
      </c>
      <c r="K16" s="50" t="str">
        <f>IF(OR(ISBLANK($C16),ISERROR(VLOOKUP(TEXT($C16,"0000"),Events!$L$6:$R$505,7,FALSE)),ISBLANK(VLOOKUP(TEXT($C16,"0000"),Events!$L$6:$R$505,7,FALSE))),"",VLOOKUP(TEXT($C16,"0000"),Events!$L$6:$R$505,7,FALSE))</f>
        <v/>
      </c>
      <c r="L16" s="50" t="str">
        <f>IF(OR(ISBLANK($C16),ISERROR(VLOOKUP(TEXT($C16,"0000"),Events!$L$6:$R$505,5,FALSE)),ISBLANK(VLOOKUP(TEXT($C16,"0000"),Events!$L$6:$R$505,5,FALSE))),"",VLOOKUP(TEXT($C16,"0000"),Events!$L$6:$R$505,5,FALSE))</f>
        <v/>
      </c>
      <c r="M16" s="50"/>
      <c r="O16" s="93" t="s">
        <v>1106</v>
      </c>
    </row>
    <row r="17" spans="1:15" ht="14.25" customHeight="1" x14ac:dyDescent="0.25">
      <c r="A17" s="47" t="str">
        <f>IF(ISNUMBER(B17),MAX(A$11:A16)+1,"")</f>
        <v/>
      </c>
      <c r="B17" s="48"/>
      <c r="C17" s="49"/>
      <c r="D17" s="50" t="str">
        <f>IF(OR(ISBLANK($C17),ISERROR(VLOOKUP(TEXT($C17,"0000"),Events!$L$6:$R$505,3,FALSE)),ISBLANK(VLOOKUP(TEXT($C17,"0000"),Events!$L$6:$R$505,3,FALSE))),"",VLOOKUP(TEXT($C17,"0000"),Events!$L$6:$R$505,3,FALSE))</f>
        <v/>
      </c>
      <c r="E17" s="51" t="str">
        <f>IF(OR(ISBLANK($C17),ISERROR(VLOOKUP(TEXT($C17,"0000"),Events!$L$6:$R$505,2,FALSE)),ISBLANK(VLOOKUP(TEXT($C17,"0000"),Events!$L$6:$R$505,2,FALSE))),"",VLOOKUP(TEXT($C17,"0000"),Events!$L$6:$R$505,2,FALSE))</f>
        <v/>
      </c>
      <c r="F17" s="51"/>
      <c r="G17" s="52" t="str">
        <f t="shared" ref="G17:G80" si="0">IF(ISNUMBER(F17),"km","")</f>
        <v/>
      </c>
      <c r="H17" s="53"/>
      <c r="I17" s="51"/>
      <c r="J17" s="51" t="str">
        <f>IF(OR(ISBLANK($C17),ISERROR(VLOOKUP(TEXT($C17,"0000"),Events!$L$6:$R$505,6,FALSE)),ISBLANK(VLOOKUP(TEXT($C17,"0000"),Events!$L$6:$R$505,6,FALSE))),"",VLOOKUP(TEXT($C17,"0000"),Events!$L$6:$R$505,6,FALSE))</f>
        <v/>
      </c>
      <c r="K17" s="50" t="str">
        <f>IF(OR(ISBLANK($C17),ISERROR(VLOOKUP(TEXT($C17,"0000"),Events!$L$6:$R$505,7,FALSE)),ISBLANK(VLOOKUP(TEXT($C17,"0000"),Events!$L$6:$R$505,7,FALSE))),"",VLOOKUP(TEXT($C17,"0000"),Events!$L$6:$R$505,7,FALSE))</f>
        <v/>
      </c>
      <c r="L17" s="50" t="str">
        <f>IF(OR(ISBLANK($C17),ISERROR(VLOOKUP(TEXT($C17,"0000"),Events!$L$6:$R$505,5,FALSE)),ISBLANK(VLOOKUP(TEXT($C17,"0000"),Events!$L$6:$R$505,5,FALSE))),"",VLOOKUP(TEXT($C17,"0000"),Events!$L$6:$R$505,5,FALSE))</f>
        <v/>
      </c>
      <c r="M17" s="50"/>
      <c r="O17" s="93" t="s">
        <v>1107</v>
      </c>
    </row>
    <row r="18" spans="1:15" ht="14.25" customHeight="1" x14ac:dyDescent="0.25">
      <c r="A18" s="47" t="str">
        <f>IF(ISNUMBER(B18),MAX(A$11:A17)+1,"")</f>
        <v/>
      </c>
      <c r="B18" s="48"/>
      <c r="C18" s="49"/>
      <c r="D18" s="50" t="str">
        <f>IF(OR(ISBLANK($C18),ISERROR(VLOOKUP(TEXT($C18,"0000"),Events!$L$6:$R$505,3,FALSE)),ISBLANK(VLOOKUP(TEXT($C18,"0000"),Events!$L$6:$R$505,3,FALSE))),"",VLOOKUP(TEXT($C18,"0000"),Events!$L$6:$R$505,3,FALSE))</f>
        <v/>
      </c>
      <c r="E18" s="51" t="str">
        <f>IF(OR(ISBLANK($C18),ISERROR(VLOOKUP(TEXT($C18,"0000"),Events!$L$6:$R$505,2,FALSE)),ISBLANK(VLOOKUP(TEXT($C18,"0000"),Events!$L$6:$R$505,2,FALSE))),"",VLOOKUP(TEXT($C18,"0000"),Events!$L$6:$R$505,2,FALSE))</f>
        <v/>
      </c>
      <c r="F18" s="51"/>
      <c r="G18" s="52" t="str">
        <f t="shared" si="0"/>
        <v/>
      </c>
      <c r="H18" s="53"/>
      <c r="I18" s="51"/>
      <c r="J18" s="51" t="str">
        <f>IF(OR(ISBLANK($C18),ISERROR(VLOOKUP(TEXT($C18,"0000"),Events!$L$6:$R$505,6,FALSE)),ISBLANK(VLOOKUP(TEXT($C18,"0000"),Events!$L$6:$R$505,6,FALSE))),"",VLOOKUP(TEXT($C18,"0000"),Events!$L$6:$R$505,6,FALSE))</f>
        <v/>
      </c>
      <c r="K18" s="50" t="str">
        <f>IF(OR(ISBLANK($C18),ISERROR(VLOOKUP(TEXT($C18,"0000"),Events!$L$6:$R$505,7,FALSE)),ISBLANK(VLOOKUP(TEXT($C18,"0000"),Events!$L$6:$R$505,7,FALSE))),"",VLOOKUP(TEXT($C18,"0000"),Events!$L$6:$R$505,7,FALSE))</f>
        <v/>
      </c>
      <c r="L18" s="50" t="str">
        <f>IF(OR(ISBLANK($C18),ISERROR(VLOOKUP(TEXT($C18,"0000"),Events!$L$6:$R$505,5,FALSE)),ISBLANK(VLOOKUP(TEXT($C18,"0000"),Events!$L$6:$R$505,5,FALSE))),"",VLOOKUP(TEXT($C18,"0000"),Events!$L$6:$R$505,5,FALSE))</f>
        <v/>
      </c>
      <c r="M18" s="50"/>
      <c r="O18" s="93" t="s">
        <v>1108</v>
      </c>
    </row>
    <row r="19" spans="1:15" ht="14.25" customHeight="1" x14ac:dyDescent="0.25">
      <c r="A19" s="47" t="str">
        <f>IF(ISNUMBER(B19),MAX(A$11:A18)+1,"")</f>
        <v/>
      </c>
      <c r="B19" s="48"/>
      <c r="C19" s="49"/>
      <c r="D19" s="50" t="str">
        <f>IF(OR(ISBLANK($C19),ISERROR(VLOOKUP(TEXT($C19,"0000"),Events!$L$6:$R$505,3,FALSE)),ISBLANK(VLOOKUP(TEXT($C19,"0000"),Events!$L$6:$R$505,3,FALSE))),"",VLOOKUP(TEXT($C19,"0000"),Events!$L$6:$R$505,3,FALSE))</f>
        <v/>
      </c>
      <c r="E19" s="51" t="str">
        <f>IF(OR(ISBLANK($C19),ISERROR(VLOOKUP(TEXT($C19,"0000"),Events!$L$6:$R$505,2,FALSE)),ISBLANK(VLOOKUP(TEXT($C19,"0000"),Events!$L$6:$R$505,2,FALSE))),"",VLOOKUP(TEXT($C19,"0000"),Events!$L$6:$R$505,2,FALSE))</f>
        <v/>
      </c>
      <c r="F19" s="51"/>
      <c r="G19" s="52" t="str">
        <f t="shared" si="0"/>
        <v/>
      </c>
      <c r="H19" s="53"/>
      <c r="I19" s="51"/>
      <c r="J19" s="51" t="str">
        <f>IF(OR(ISBLANK($C19),ISERROR(VLOOKUP(TEXT($C19,"0000"),Events!$L$6:$R$505,6,FALSE)),ISBLANK(VLOOKUP(TEXT($C19,"0000"),Events!$L$6:$R$505,6,FALSE))),"",VLOOKUP(TEXT($C19,"0000"),Events!$L$6:$R$505,6,FALSE))</f>
        <v/>
      </c>
      <c r="K19" s="50" t="str">
        <f>IF(OR(ISBLANK($C19),ISERROR(VLOOKUP(TEXT($C19,"0000"),Events!$L$6:$R$505,7,FALSE)),ISBLANK(VLOOKUP(TEXT($C19,"0000"),Events!$L$6:$R$505,7,FALSE))),"",VLOOKUP(TEXT($C19,"0000"),Events!$L$6:$R$505,7,FALSE))</f>
        <v/>
      </c>
      <c r="L19" s="50" t="str">
        <f>IF(OR(ISBLANK($C19),ISERROR(VLOOKUP(TEXT($C19,"0000"),Events!$L$6:$R$505,5,FALSE)),ISBLANK(VLOOKUP(TEXT($C19,"0000"),Events!$L$6:$R$505,5,FALSE))),"",VLOOKUP(TEXT($C19,"0000"),Events!$L$6:$R$505,5,FALSE))</f>
        <v/>
      </c>
      <c r="M19" s="50"/>
      <c r="O19" s="29" t="s">
        <v>15</v>
      </c>
    </row>
    <row r="20" spans="1:15" ht="14.25" customHeight="1" x14ac:dyDescent="0.25">
      <c r="A20" s="47" t="str">
        <f>IF(ISNUMBER(B20),MAX(A$11:A19)+1,"")</f>
        <v/>
      </c>
      <c r="B20" s="48"/>
      <c r="C20" s="49"/>
      <c r="D20" s="50" t="str">
        <f>IF(OR(ISBLANK($C20),ISERROR(VLOOKUP(TEXT($C20,"0000"),Events!$L$6:$R$505,3,FALSE)),ISBLANK(VLOOKUP(TEXT($C20,"0000"),Events!$L$6:$R$505,3,FALSE))),"",VLOOKUP(TEXT($C20,"0000"),Events!$L$6:$R$505,3,FALSE))</f>
        <v/>
      </c>
      <c r="E20" s="51" t="str">
        <f>IF(OR(ISBLANK($C20),ISERROR(VLOOKUP(TEXT($C20,"0000"),Events!$L$6:$R$505,2,FALSE)),ISBLANK(VLOOKUP(TEXT($C20,"0000"),Events!$L$6:$R$505,2,FALSE))),"",VLOOKUP(TEXT($C20,"0000"),Events!$L$6:$R$505,2,FALSE))</f>
        <v/>
      </c>
      <c r="F20" s="51"/>
      <c r="G20" s="52" t="str">
        <f t="shared" si="0"/>
        <v/>
      </c>
      <c r="H20" s="53"/>
      <c r="I20" s="51"/>
      <c r="J20" s="51" t="str">
        <f>IF(OR(ISBLANK($C20),ISERROR(VLOOKUP(TEXT($C20,"0000"),Events!$L$6:$R$505,6,FALSE)),ISBLANK(VLOOKUP(TEXT($C20,"0000"),Events!$L$6:$R$505,6,FALSE))),"",VLOOKUP(TEXT($C20,"0000"),Events!$L$6:$R$505,6,FALSE))</f>
        <v/>
      </c>
      <c r="K20" s="50" t="str">
        <f>IF(OR(ISBLANK($C20),ISERROR(VLOOKUP(TEXT($C20,"0000"),Events!$L$6:$R$505,7,FALSE)),ISBLANK(VLOOKUP(TEXT($C20,"0000"),Events!$L$6:$R$505,7,FALSE))),"",VLOOKUP(TEXT($C20,"0000"),Events!$L$6:$R$505,7,FALSE))</f>
        <v/>
      </c>
      <c r="L20" s="50" t="str">
        <f>IF(OR(ISBLANK($C20),ISERROR(VLOOKUP(TEXT($C20,"0000"),Events!$L$6:$R$505,5,FALSE)),ISBLANK(VLOOKUP(TEXT($C20,"0000"),Events!$L$6:$R$505,5,FALSE))),"",VLOOKUP(TEXT($C20,"0000"),Events!$L$6:$R$505,5,FALSE))</f>
        <v/>
      </c>
      <c r="M20" s="50"/>
      <c r="O20" s="93" t="s">
        <v>23</v>
      </c>
    </row>
    <row r="21" spans="1:15" ht="14.25" customHeight="1" x14ac:dyDescent="0.25">
      <c r="A21" s="47" t="str">
        <f>IF(ISNUMBER(B21),MAX(A$11:A20)+1,"")</f>
        <v/>
      </c>
      <c r="B21" s="48"/>
      <c r="C21" s="49"/>
      <c r="D21" s="50" t="str">
        <f>IF(OR(ISBLANK($C21),ISERROR(VLOOKUP(TEXT($C21,"0000"),Events!$L$6:$R$505,3,FALSE)),ISBLANK(VLOOKUP(TEXT($C21,"0000"),Events!$L$6:$R$505,3,FALSE))),"",VLOOKUP(TEXT($C21,"0000"),Events!$L$6:$R$505,3,FALSE))</f>
        <v/>
      </c>
      <c r="E21" s="51" t="str">
        <f>IF(OR(ISBLANK($C21),ISERROR(VLOOKUP(TEXT($C21,"0000"),Events!$L$6:$R$505,2,FALSE)),ISBLANK(VLOOKUP(TEXT($C21,"0000"),Events!$L$6:$R$505,2,FALSE))),"",VLOOKUP(TEXT($C21,"0000"),Events!$L$6:$R$505,2,FALSE))</f>
        <v/>
      </c>
      <c r="F21" s="51"/>
      <c r="G21" s="52" t="str">
        <f t="shared" si="0"/>
        <v/>
      </c>
      <c r="H21" s="53"/>
      <c r="I21" s="51"/>
      <c r="J21" s="51" t="str">
        <f>IF(OR(ISBLANK($C21),ISERROR(VLOOKUP(TEXT($C21,"0000"),Events!$L$6:$R$505,6,FALSE)),ISBLANK(VLOOKUP(TEXT($C21,"0000"),Events!$L$6:$R$505,6,FALSE))),"",VLOOKUP(TEXT($C21,"0000"),Events!$L$6:$R$505,6,FALSE))</f>
        <v/>
      </c>
      <c r="K21" s="50" t="str">
        <f>IF(OR(ISBLANK($C21),ISERROR(VLOOKUP(TEXT($C21,"0000"),Events!$L$6:$R$505,7,FALSE)),ISBLANK(VLOOKUP(TEXT($C21,"0000"),Events!$L$6:$R$505,7,FALSE))),"",VLOOKUP(TEXT($C21,"0000"),Events!$L$6:$R$505,7,FALSE))</f>
        <v/>
      </c>
      <c r="L21" s="50" t="str">
        <f>IF(OR(ISBLANK($C21),ISERROR(VLOOKUP(TEXT($C21,"0000"),Events!$L$6:$R$505,5,FALSE)),ISBLANK(VLOOKUP(TEXT($C21,"0000"),Events!$L$6:$R$505,5,FALSE))),"",VLOOKUP(TEXT($C21,"0000"),Events!$L$6:$R$505,5,FALSE))</f>
        <v/>
      </c>
      <c r="M21" s="50"/>
      <c r="O21" s="93" t="s">
        <v>20</v>
      </c>
    </row>
    <row r="22" spans="1:15" ht="14.25" customHeight="1" x14ac:dyDescent="0.25">
      <c r="A22" s="47" t="str">
        <f>IF(ISNUMBER(B22),MAX(A$11:A21)+1,"")</f>
        <v/>
      </c>
      <c r="B22" s="48"/>
      <c r="C22" s="49"/>
      <c r="D22" s="50" t="str">
        <f>IF(OR(ISBLANK($C22),ISERROR(VLOOKUP(TEXT($C22,"0000"),Events!$L$6:$R$505,3,FALSE)),ISBLANK(VLOOKUP(TEXT($C22,"0000"),Events!$L$6:$R$505,3,FALSE))),"",VLOOKUP(TEXT($C22,"0000"),Events!$L$6:$R$505,3,FALSE))</f>
        <v/>
      </c>
      <c r="E22" s="51" t="str">
        <f>IF(OR(ISBLANK($C22),ISERROR(VLOOKUP(TEXT($C22,"0000"),Events!$L$6:$R$505,2,FALSE)),ISBLANK(VLOOKUP(TEXT($C22,"0000"),Events!$L$6:$R$505,2,FALSE))),"",VLOOKUP(TEXT($C22,"0000"),Events!$L$6:$R$505,2,FALSE))</f>
        <v/>
      </c>
      <c r="F22" s="51"/>
      <c r="G22" s="52" t="str">
        <f t="shared" si="0"/>
        <v/>
      </c>
      <c r="H22" s="53"/>
      <c r="I22" s="51"/>
      <c r="J22" s="51" t="str">
        <f>IF(OR(ISBLANK($C22),ISERROR(VLOOKUP(TEXT($C22,"0000"),Events!$L$6:$R$505,6,FALSE)),ISBLANK(VLOOKUP(TEXT($C22,"0000"),Events!$L$6:$R$505,6,FALSE))),"",VLOOKUP(TEXT($C22,"0000"),Events!$L$6:$R$505,6,FALSE))</f>
        <v/>
      </c>
      <c r="K22" s="50" t="str">
        <f>IF(OR(ISBLANK($C22),ISERROR(VLOOKUP(TEXT($C22,"0000"),Events!$L$6:$R$505,7,FALSE)),ISBLANK(VLOOKUP(TEXT($C22,"0000"),Events!$L$6:$R$505,7,FALSE))),"",VLOOKUP(TEXT($C22,"0000"),Events!$L$6:$R$505,7,FALSE))</f>
        <v/>
      </c>
      <c r="L22" s="50" t="str">
        <f>IF(OR(ISBLANK($C22),ISERROR(VLOOKUP(TEXT($C22,"0000"),Events!$L$6:$R$505,5,FALSE)),ISBLANK(VLOOKUP(TEXT($C22,"0000"),Events!$L$6:$R$505,5,FALSE))),"",VLOOKUP(TEXT($C22,"0000"),Events!$L$6:$R$505,5,FALSE))</f>
        <v/>
      </c>
      <c r="M22" s="50"/>
      <c r="O22" s="93" t="s">
        <v>19</v>
      </c>
    </row>
    <row r="23" spans="1:15" ht="14.25" customHeight="1" x14ac:dyDescent="0.25">
      <c r="A23" s="47" t="str">
        <f>IF(ISNUMBER(B23),MAX(A$11:A22)+1,"")</f>
        <v/>
      </c>
      <c r="B23" s="48"/>
      <c r="C23" s="49"/>
      <c r="D23" s="50" t="str">
        <f>IF(OR(ISBLANK($C23),ISERROR(VLOOKUP(TEXT($C23,"0000"),Events!$L$6:$R$505,3,FALSE)),ISBLANK(VLOOKUP(TEXT($C23,"0000"),Events!$L$6:$R$505,3,FALSE))),"",VLOOKUP(TEXT($C23,"0000"),Events!$L$6:$R$505,3,FALSE))</f>
        <v/>
      </c>
      <c r="E23" s="51" t="str">
        <f>IF(OR(ISBLANK($C23),ISERROR(VLOOKUP(TEXT($C23,"0000"),Events!$L$6:$R$505,2,FALSE)),ISBLANK(VLOOKUP(TEXT($C23,"0000"),Events!$L$6:$R$505,2,FALSE))),"",VLOOKUP(TEXT($C23,"0000"),Events!$L$6:$R$505,2,FALSE))</f>
        <v/>
      </c>
      <c r="F23" s="51"/>
      <c r="G23" s="52" t="str">
        <f t="shared" si="0"/>
        <v/>
      </c>
      <c r="H23" s="53"/>
      <c r="I23" s="51"/>
      <c r="J23" s="51" t="str">
        <f>IF(OR(ISBLANK($C23),ISERROR(VLOOKUP(TEXT($C23,"0000"),Events!$L$6:$R$505,6,FALSE)),ISBLANK(VLOOKUP(TEXT($C23,"0000"),Events!$L$6:$R$505,6,FALSE))),"",VLOOKUP(TEXT($C23,"0000"),Events!$L$6:$R$505,6,FALSE))</f>
        <v/>
      </c>
      <c r="K23" s="50" t="str">
        <f>IF(OR(ISBLANK($C23),ISERROR(VLOOKUP(TEXT($C23,"0000"),Events!$L$6:$R$505,7,FALSE)),ISBLANK(VLOOKUP(TEXT($C23,"0000"),Events!$L$6:$R$505,7,FALSE))),"",VLOOKUP(TEXT($C23,"0000"),Events!$L$6:$R$505,7,FALSE))</f>
        <v/>
      </c>
      <c r="L23" s="50" t="str">
        <f>IF(OR(ISBLANK($C23),ISERROR(VLOOKUP(TEXT($C23,"0000"),Events!$L$6:$R$505,5,FALSE)),ISBLANK(VLOOKUP(TEXT($C23,"0000"),Events!$L$6:$R$505,5,FALSE))),"",VLOOKUP(TEXT($C23,"0000"),Events!$L$6:$R$505,5,FALSE))</f>
        <v/>
      </c>
      <c r="M23" s="50"/>
      <c r="O23" s="93" t="s">
        <v>18</v>
      </c>
    </row>
    <row r="24" spans="1:15" ht="14.25" customHeight="1" x14ac:dyDescent="0.25">
      <c r="A24" s="47" t="str">
        <f>IF(ISNUMBER(B24),MAX(A$11:A23)+1,"")</f>
        <v/>
      </c>
      <c r="B24" s="48"/>
      <c r="C24" s="49"/>
      <c r="D24" s="50" t="str">
        <f>IF(OR(ISBLANK($C24),ISERROR(VLOOKUP(TEXT($C24,"0000"),Events!$L$6:$R$505,3,FALSE)),ISBLANK(VLOOKUP(TEXT($C24,"0000"),Events!$L$6:$R$505,3,FALSE))),"",VLOOKUP(TEXT($C24,"0000"),Events!$L$6:$R$505,3,FALSE))</f>
        <v/>
      </c>
      <c r="E24" s="51" t="str">
        <f>IF(OR(ISBLANK($C24),ISERROR(VLOOKUP(TEXT($C24,"0000"),Events!$L$6:$R$505,2,FALSE)),ISBLANK(VLOOKUP(TEXT($C24,"0000"),Events!$L$6:$R$505,2,FALSE))),"",VLOOKUP(TEXT($C24,"0000"),Events!$L$6:$R$505,2,FALSE))</f>
        <v/>
      </c>
      <c r="F24" s="51"/>
      <c r="G24" s="52" t="str">
        <f t="shared" si="0"/>
        <v/>
      </c>
      <c r="H24" s="53"/>
      <c r="I24" s="51"/>
      <c r="J24" s="51" t="str">
        <f>IF(OR(ISBLANK($C24),ISERROR(VLOOKUP(TEXT($C24,"0000"),Events!$L$6:$R$505,6,FALSE)),ISBLANK(VLOOKUP(TEXT($C24,"0000"),Events!$L$6:$R$505,6,FALSE))),"",VLOOKUP(TEXT($C24,"0000"),Events!$L$6:$R$505,6,FALSE))</f>
        <v/>
      </c>
      <c r="K24" s="50" t="str">
        <f>IF(OR(ISBLANK($C24),ISERROR(VLOOKUP(TEXT($C24,"0000"),Events!$L$6:$R$505,7,FALSE)),ISBLANK(VLOOKUP(TEXT($C24,"0000"),Events!$L$6:$R$505,7,FALSE))),"",VLOOKUP(TEXT($C24,"0000"),Events!$L$6:$R$505,7,FALSE))</f>
        <v/>
      </c>
      <c r="L24" s="50" t="str">
        <f>IF(OR(ISBLANK($C24),ISERROR(VLOOKUP(TEXT($C24,"0000"),Events!$L$6:$R$505,5,FALSE)),ISBLANK(VLOOKUP(TEXT($C24,"0000"),Events!$L$6:$R$505,5,FALSE))),"",VLOOKUP(TEXT($C24,"0000"),Events!$L$6:$R$505,5,FALSE))</f>
        <v/>
      </c>
      <c r="M24" s="50"/>
      <c r="O24" s="93" t="s">
        <v>40</v>
      </c>
    </row>
    <row r="25" spans="1:15" ht="14.25" customHeight="1" x14ac:dyDescent="0.25">
      <c r="A25" s="47" t="str">
        <f>IF(ISNUMBER(B25),MAX(A$11:A24)+1,"")</f>
        <v/>
      </c>
      <c r="B25" s="48"/>
      <c r="C25" s="49"/>
      <c r="D25" s="50" t="str">
        <f>IF(OR(ISBLANK($C25),ISERROR(VLOOKUP(TEXT($C25,"0000"),Events!$L$6:$R$505,3,FALSE)),ISBLANK(VLOOKUP(TEXT($C25,"0000"),Events!$L$6:$R$505,3,FALSE))),"",VLOOKUP(TEXT($C25,"0000"),Events!$L$6:$R$505,3,FALSE))</f>
        <v/>
      </c>
      <c r="E25" s="51" t="str">
        <f>IF(OR(ISBLANK($C25),ISERROR(VLOOKUP(TEXT($C25,"0000"),Events!$L$6:$R$505,2,FALSE)),ISBLANK(VLOOKUP(TEXT($C25,"0000"),Events!$L$6:$R$505,2,FALSE))),"",VLOOKUP(TEXT($C25,"0000"),Events!$L$6:$R$505,2,FALSE))</f>
        <v/>
      </c>
      <c r="F25" s="51"/>
      <c r="G25" s="52" t="str">
        <f t="shared" si="0"/>
        <v/>
      </c>
      <c r="H25" s="53"/>
      <c r="I25" s="51"/>
      <c r="J25" s="51" t="str">
        <f>IF(OR(ISBLANK($C25),ISERROR(VLOOKUP(TEXT($C25,"0000"),Events!$L$6:$R$505,6,FALSE)),ISBLANK(VLOOKUP(TEXT($C25,"0000"),Events!$L$6:$R$505,6,FALSE))),"",VLOOKUP(TEXT($C25,"0000"),Events!$L$6:$R$505,6,FALSE))</f>
        <v/>
      </c>
      <c r="K25" s="50" t="str">
        <f>IF(OR(ISBLANK($C25),ISERROR(VLOOKUP(TEXT($C25,"0000"),Events!$L$6:$R$505,7,FALSE)),ISBLANK(VLOOKUP(TEXT($C25,"0000"),Events!$L$6:$R$505,7,FALSE))),"",VLOOKUP(TEXT($C25,"0000"),Events!$L$6:$R$505,7,FALSE))</f>
        <v/>
      </c>
      <c r="L25" s="50" t="str">
        <f>IF(OR(ISBLANK($C25),ISERROR(VLOOKUP(TEXT($C25,"0000"),Events!$L$6:$R$505,5,FALSE)),ISBLANK(VLOOKUP(TEXT($C25,"0000"),Events!$L$6:$R$505,5,FALSE))),"",VLOOKUP(TEXT($C25,"0000"),Events!$L$6:$R$505,5,FALSE))</f>
        <v/>
      </c>
      <c r="M25" s="50"/>
      <c r="O25" s="93" t="s">
        <v>41</v>
      </c>
    </row>
    <row r="26" spans="1:15" ht="14.25" customHeight="1" x14ac:dyDescent="0.25">
      <c r="A26" s="47" t="str">
        <f>IF(ISNUMBER(B26),MAX(A$11:A25)+1,"")</f>
        <v/>
      </c>
      <c r="B26" s="48"/>
      <c r="C26" s="49"/>
      <c r="D26" s="50" t="str">
        <f>IF(OR(ISBLANK($C26),ISERROR(VLOOKUP(TEXT($C26,"0000"),Events!$L$6:$R$505,3,FALSE)),ISBLANK(VLOOKUP(TEXT($C26,"0000"),Events!$L$6:$R$505,3,FALSE))),"",VLOOKUP(TEXT($C26,"0000"),Events!$L$6:$R$505,3,FALSE))</f>
        <v/>
      </c>
      <c r="E26" s="51" t="str">
        <f>IF(OR(ISBLANK($C26),ISERROR(VLOOKUP(TEXT($C26,"0000"),Events!$L$6:$R$505,2,FALSE)),ISBLANK(VLOOKUP(TEXT($C26,"0000"),Events!$L$6:$R$505,2,FALSE))),"",VLOOKUP(TEXT($C26,"0000"),Events!$L$6:$R$505,2,FALSE))</f>
        <v/>
      </c>
      <c r="F26" s="51"/>
      <c r="G26" s="52" t="str">
        <f t="shared" si="0"/>
        <v/>
      </c>
      <c r="H26" s="53"/>
      <c r="I26" s="51"/>
      <c r="J26" s="51" t="str">
        <f>IF(OR(ISBLANK($C26),ISERROR(VLOOKUP(TEXT($C26,"0000"),Events!$L$6:$R$505,6,FALSE)),ISBLANK(VLOOKUP(TEXT($C26,"0000"),Events!$L$6:$R$505,6,FALSE))),"",VLOOKUP(TEXT($C26,"0000"),Events!$L$6:$R$505,6,FALSE))</f>
        <v/>
      </c>
      <c r="K26" s="50" t="str">
        <f>IF(OR(ISBLANK($C26),ISERROR(VLOOKUP(TEXT($C26,"0000"),Events!$L$6:$R$505,7,FALSE)),ISBLANK(VLOOKUP(TEXT($C26,"0000"),Events!$L$6:$R$505,7,FALSE))),"",VLOOKUP(TEXT($C26,"0000"),Events!$L$6:$R$505,7,FALSE))</f>
        <v/>
      </c>
      <c r="L26" s="50" t="str">
        <f>IF(OR(ISBLANK($C26),ISERROR(VLOOKUP(TEXT($C26,"0000"),Events!$L$6:$R$505,5,FALSE)),ISBLANK(VLOOKUP(TEXT($C26,"0000"),Events!$L$6:$R$505,5,FALSE))),"",VLOOKUP(TEXT($C26,"0000"),Events!$L$6:$R$505,5,FALSE))</f>
        <v/>
      </c>
      <c r="M26" s="50"/>
      <c r="O26" s="29" t="s">
        <v>727</v>
      </c>
    </row>
    <row r="27" spans="1:15" ht="14.25" customHeight="1" x14ac:dyDescent="0.25">
      <c r="A27" s="47" t="str">
        <f>IF(ISNUMBER(B27),MAX(A$11:A26)+1,"")</f>
        <v/>
      </c>
      <c r="B27" s="48"/>
      <c r="C27" s="49"/>
      <c r="D27" s="50" t="str">
        <f>IF(OR(ISBLANK($C27),ISERROR(VLOOKUP(TEXT($C27,"0000"),Events!$L$6:$R$505,3,FALSE)),ISBLANK(VLOOKUP(TEXT($C27,"0000"),Events!$L$6:$R$505,3,FALSE))),"",VLOOKUP(TEXT($C27,"0000"),Events!$L$6:$R$505,3,FALSE))</f>
        <v/>
      </c>
      <c r="E27" s="51" t="str">
        <f>IF(OR(ISBLANK($C27),ISERROR(VLOOKUP(TEXT($C27,"0000"),Events!$L$6:$R$505,2,FALSE)),ISBLANK(VLOOKUP(TEXT($C27,"0000"),Events!$L$6:$R$505,2,FALSE))),"",VLOOKUP(TEXT($C27,"0000"),Events!$L$6:$R$505,2,FALSE))</f>
        <v/>
      </c>
      <c r="F27" s="51"/>
      <c r="G27" s="52" t="str">
        <f t="shared" si="0"/>
        <v/>
      </c>
      <c r="H27" s="53"/>
      <c r="I27" s="51"/>
      <c r="J27" s="51" t="str">
        <f>IF(OR(ISBLANK($C27),ISERROR(VLOOKUP(TEXT($C27,"0000"),Events!$L$6:$R$505,6,FALSE)),ISBLANK(VLOOKUP(TEXT($C27,"0000"),Events!$L$6:$R$505,6,FALSE))),"",VLOOKUP(TEXT($C27,"0000"),Events!$L$6:$R$505,6,FALSE))</f>
        <v/>
      </c>
      <c r="K27" s="50" t="str">
        <f>IF(OR(ISBLANK($C27),ISERROR(VLOOKUP(TEXT($C27,"0000"),Events!$L$6:$R$505,7,FALSE)),ISBLANK(VLOOKUP(TEXT($C27,"0000"),Events!$L$6:$R$505,7,FALSE))),"",VLOOKUP(TEXT($C27,"0000"),Events!$L$6:$R$505,7,FALSE))</f>
        <v/>
      </c>
      <c r="L27" s="50" t="str">
        <f>IF(OR(ISBLANK($C27),ISERROR(VLOOKUP(TEXT($C27,"0000"),Events!$L$6:$R$505,5,FALSE)),ISBLANK(VLOOKUP(TEXT($C27,"0000"),Events!$L$6:$R$505,5,FALSE))),"",VLOOKUP(TEXT($C27,"0000"),Events!$L$6:$R$505,5,FALSE))</f>
        <v/>
      </c>
      <c r="M27" s="50"/>
      <c r="O27" s="93" t="s">
        <v>1098</v>
      </c>
    </row>
    <row r="28" spans="1:15" ht="14.25" customHeight="1" x14ac:dyDescent="0.25">
      <c r="A28" s="47" t="str">
        <f>IF(ISNUMBER(B28),MAX(A$11:A27)+1,"")</f>
        <v/>
      </c>
      <c r="B28" s="48"/>
      <c r="C28" s="49"/>
      <c r="D28" s="50" t="str">
        <f>IF(OR(ISBLANK($C28),ISERROR(VLOOKUP(TEXT($C28,"0000"),Events!$L$6:$R$505,3,FALSE)),ISBLANK(VLOOKUP(TEXT($C28,"0000"),Events!$L$6:$R$505,3,FALSE))),"",VLOOKUP(TEXT($C28,"0000"),Events!$L$6:$R$505,3,FALSE))</f>
        <v/>
      </c>
      <c r="E28" s="51" t="str">
        <f>IF(OR(ISBLANK($C28),ISERROR(VLOOKUP(TEXT($C28,"0000"),Events!$L$6:$R$505,2,FALSE)),ISBLANK(VLOOKUP(TEXT($C28,"0000"),Events!$L$6:$R$505,2,FALSE))),"",VLOOKUP(TEXT($C28,"0000"),Events!$L$6:$R$505,2,FALSE))</f>
        <v/>
      </c>
      <c r="F28" s="51"/>
      <c r="G28" s="52" t="str">
        <f t="shared" si="0"/>
        <v/>
      </c>
      <c r="H28" s="53"/>
      <c r="I28" s="51"/>
      <c r="J28" s="51" t="str">
        <f>IF(OR(ISBLANK($C28),ISERROR(VLOOKUP(TEXT($C28,"0000"),Events!$L$6:$R$505,6,FALSE)),ISBLANK(VLOOKUP(TEXT($C28,"0000"),Events!$L$6:$R$505,6,FALSE))),"",VLOOKUP(TEXT($C28,"0000"),Events!$L$6:$R$505,6,FALSE))</f>
        <v/>
      </c>
      <c r="K28" s="50" t="str">
        <f>IF(OR(ISBLANK($C28),ISERROR(VLOOKUP(TEXT($C28,"0000"),Events!$L$6:$R$505,7,FALSE)),ISBLANK(VLOOKUP(TEXT($C28,"0000"),Events!$L$6:$R$505,7,FALSE))),"",VLOOKUP(TEXT($C28,"0000"),Events!$L$6:$R$505,7,FALSE))</f>
        <v/>
      </c>
      <c r="L28" s="50" t="str">
        <f>IF(OR(ISBLANK($C28),ISERROR(VLOOKUP(TEXT($C28,"0000"),Events!$L$6:$R$505,5,FALSE)),ISBLANK(VLOOKUP(TEXT($C28,"0000"),Events!$L$6:$R$505,5,FALSE))),"",VLOOKUP(TEXT($C28,"0000"),Events!$L$6:$R$505,5,FALSE))</f>
        <v/>
      </c>
      <c r="M28" s="50"/>
      <c r="O28" s="93" t="s">
        <v>1097</v>
      </c>
    </row>
    <row r="29" spans="1:15" ht="14.25" customHeight="1" x14ac:dyDescent="0.25">
      <c r="A29" s="47" t="str">
        <f>IF(ISNUMBER(B29),MAX(A$11:A28)+1,"")</f>
        <v/>
      </c>
      <c r="B29" s="48"/>
      <c r="C29" s="49"/>
      <c r="D29" s="50" t="str">
        <f>IF(OR(ISBLANK($C29),ISERROR(VLOOKUP(TEXT($C29,"0000"),Events!$L$6:$R$505,3,FALSE)),ISBLANK(VLOOKUP(TEXT($C29,"0000"),Events!$L$6:$R$505,3,FALSE))),"",VLOOKUP(TEXT($C29,"0000"),Events!$L$6:$R$505,3,FALSE))</f>
        <v/>
      </c>
      <c r="E29" s="51" t="str">
        <f>IF(OR(ISBLANK($C29),ISERROR(VLOOKUP(TEXT($C29,"0000"),Events!$L$6:$R$505,2,FALSE)),ISBLANK(VLOOKUP(TEXT($C29,"0000"),Events!$L$6:$R$505,2,FALSE))),"",VLOOKUP(TEXT($C29,"0000"),Events!$L$6:$R$505,2,FALSE))</f>
        <v/>
      </c>
      <c r="F29" s="51"/>
      <c r="G29" s="52" t="str">
        <f t="shared" si="0"/>
        <v/>
      </c>
      <c r="H29" s="53"/>
      <c r="I29" s="51"/>
      <c r="J29" s="51" t="str">
        <f>IF(OR(ISBLANK($C29),ISERROR(VLOOKUP(TEXT($C29,"0000"),Events!$L$6:$R$505,6,FALSE)),ISBLANK(VLOOKUP(TEXT($C29,"0000"),Events!$L$6:$R$505,6,FALSE))),"",VLOOKUP(TEXT($C29,"0000"),Events!$L$6:$R$505,6,FALSE))</f>
        <v/>
      </c>
      <c r="K29" s="50" t="str">
        <f>IF(OR(ISBLANK($C29),ISERROR(VLOOKUP(TEXT($C29,"0000"),Events!$L$6:$R$505,7,FALSE)),ISBLANK(VLOOKUP(TEXT($C29,"0000"),Events!$L$6:$R$505,7,FALSE))),"",VLOOKUP(TEXT($C29,"0000"),Events!$L$6:$R$505,7,FALSE))</f>
        <v/>
      </c>
      <c r="L29" s="50" t="str">
        <f>IF(OR(ISBLANK($C29),ISERROR(VLOOKUP(TEXT($C29,"0000"),Events!$L$6:$R$505,5,FALSE)),ISBLANK(VLOOKUP(TEXT($C29,"0000"),Events!$L$6:$R$505,5,FALSE))),"",VLOOKUP(TEXT($C29,"0000"),Events!$L$6:$R$505,5,FALSE))</f>
        <v/>
      </c>
      <c r="M29" s="50"/>
      <c r="O29" s="93" t="s">
        <v>1110</v>
      </c>
    </row>
    <row r="30" spans="1:15" ht="14.25" customHeight="1" x14ac:dyDescent="0.25">
      <c r="A30" s="47" t="str">
        <f>IF(ISNUMBER(B30),MAX(A$11:A29)+1,"")</f>
        <v/>
      </c>
      <c r="B30" s="48"/>
      <c r="C30" s="49"/>
      <c r="D30" s="50" t="str">
        <f>IF(OR(ISBLANK($C30),ISERROR(VLOOKUP(TEXT($C30,"0000"),Events!$L$6:$R$505,3,FALSE)),ISBLANK(VLOOKUP(TEXT($C30,"0000"),Events!$L$6:$R$505,3,FALSE))),"",VLOOKUP(TEXT($C30,"0000"),Events!$L$6:$R$505,3,FALSE))</f>
        <v/>
      </c>
      <c r="E30" s="51" t="str">
        <f>IF(OR(ISBLANK($C30),ISERROR(VLOOKUP(TEXT($C30,"0000"),Events!$L$6:$R$505,2,FALSE)),ISBLANK(VLOOKUP(TEXT($C30,"0000"),Events!$L$6:$R$505,2,FALSE))),"",VLOOKUP(TEXT($C30,"0000"),Events!$L$6:$R$505,2,FALSE))</f>
        <v/>
      </c>
      <c r="F30" s="51"/>
      <c r="G30" s="52" t="str">
        <f t="shared" si="0"/>
        <v/>
      </c>
      <c r="H30" s="53"/>
      <c r="I30" s="51"/>
      <c r="J30" s="51" t="str">
        <f>IF(OR(ISBLANK($C30),ISERROR(VLOOKUP(TEXT($C30,"0000"),Events!$L$6:$R$505,6,FALSE)),ISBLANK(VLOOKUP(TEXT($C30,"0000"),Events!$L$6:$R$505,6,FALSE))),"",VLOOKUP(TEXT($C30,"0000"),Events!$L$6:$R$505,6,FALSE))</f>
        <v/>
      </c>
      <c r="K30" s="50" t="str">
        <f>IF(OR(ISBLANK($C30),ISERROR(VLOOKUP(TEXT($C30,"0000"),Events!$L$6:$R$505,7,FALSE)),ISBLANK(VLOOKUP(TEXT($C30,"0000"),Events!$L$6:$R$505,7,FALSE))),"",VLOOKUP(TEXT($C30,"0000"),Events!$L$6:$R$505,7,FALSE))</f>
        <v/>
      </c>
      <c r="L30" s="50" t="str">
        <f>IF(OR(ISBLANK($C30),ISERROR(VLOOKUP(TEXT($C30,"0000"),Events!$L$6:$R$505,5,FALSE)),ISBLANK(VLOOKUP(TEXT($C30,"0000"),Events!$L$6:$R$505,5,FALSE))),"",VLOOKUP(TEXT($C30,"0000"),Events!$L$6:$R$505,5,FALSE))</f>
        <v/>
      </c>
      <c r="M30" s="50"/>
      <c r="O30" s="93" t="s">
        <v>1099</v>
      </c>
    </row>
    <row r="31" spans="1:15" ht="14.25" customHeight="1" x14ac:dyDescent="0.25">
      <c r="A31" s="47" t="str">
        <f>IF(ISNUMBER(B31),MAX(A$11:A30)+1,"")</f>
        <v/>
      </c>
      <c r="B31" s="48"/>
      <c r="C31" s="49"/>
      <c r="D31" s="50" t="str">
        <f>IF(OR(ISBLANK($C31),ISERROR(VLOOKUP(TEXT($C31,"0000"),Events!$L$6:$R$505,3,FALSE)),ISBLANK(VLOOKUP(TEXT($C31,"0000"),Events!$L$6:$R$505,3,FALSE))),"",VLOOKUP(TEXT($C31,"0000"),Events!$L$6:$R$505,3,FALSE))</f>
        <v/>
      </c>
      <c r="E31" s="51" t="str">
        <f>IF(OR(ISBLANK($C31),ISERROR(VLOOKUP(TEXT($C31,"0000"),Events!$L$6:$R$505,2,FALSE)),ISBLANK(VLOOKUP(TEXT($C31,"0000"),Events!$L$6:$R$505,2,FALSE))),"",VLOOKUP(TEXT($C31,"0000"),Events!$L$6:$R$505,2,FALSE))</f>
        <v/>
      </c>
      <c r="F31" s="51"/>
      <c r="G31" s="52" t="str">
        <f t="shared" si="0"/>
        <v/>
      </c>
      <c r="H31" s="53"/>
      <c r="I31" s="51"/>
      <c r="J31" s="51" t="str">
        <f>IF(OR(ISBLANK($C31),ISERROR(VLOOKUP(TEXT($C31,"0000"),Events!$L$6:$R$505,6,FALSE)),ISBLANK(VLOOKUP(TEXT($C31,"0000"),Events!$L$6:$R$505,6,FALSE))),"",VLOOKUP(TEXT($C31,"0000"),Events!$L$6:$R$505,6,FALSE))</f>
        <v/>
      </c>
      <c r="K31" s="50" t="str">
        <f>IF(OR(ISBLANK($C31),ISERROR(VLOOKUP(TEXT($C31,"0000"),Events!$L$6:$R$505,7,FALSE)),ISBLANK(VLOOKUP(TEXT($C31,"0000"),Events!$L$6:$R$505,7,FALSE))),"",VLOOKUP(TEXT($C31,"0000"),Events!$L$6:$R$505,7,FALSE))</f>
        <v/>
      </c>
      <c r="L31" s="50" t="str">
        <f>IF(OR(ISBLANK($C31),ISERROR(VLOOKUP(TEXT($C31,"0000"),Events!$L$6:$R$505,5,FALSE)),ISBLANK(VLOOKUP(TEXT($C31,"0000"),Events!$L$6:$R$505,5,FALSE))),"",VLOOKUP(TEXT($C31,"0000"),Events!$L$6:$R$505,5,FALSE))</f>
        <v/>
      </c>
      <c r="M31" s="50"/>
      <c r="O31" s="93" t="s">
        <v>765</v>
      </c>
    </row>
    <row r="32" spans="1:15" ht="14.25" customHeight="1" x14ac:dyDescent="0.25">
      <c r="A32" s="47" t="str">
        <f>IF(ISNUMBER(B32),MAX(A$11:A31)+1,"")</f>
        <v/>
      </c>
      <c r="B32" s="48"/>
      <c r="C32" s="49"/>
      <c r="D32" s="50" t="str">
        <f>IF(OR(ISBLANK($C32),ISERROR(VLOOKUP(TEXT($C32,"0000"),Events!$L$6:$R$505,3,FALSE)),ISBLANK(VLOOKUP(TEXT($C32,"0000"),Events!$L$6:$R$505,3,FALSE))),"",VLOOKUP(TEXT($C32,"0000"),Events!$L$6:$R$505,3,FALSE))</f>
        <v/>
      </c>
      <c r="E32" s="51" t="str">
        <f>IF(OR(ISBLANK($C32),ISERROR(VLOOKUP(TEXT($C32,"0000"),Events!$L$6:$R$505,2,FALSE)),ISBLANK(VLOOKUP(TEXT($C32,"0000"),Events!$L$6:$R$505,2,FALSE))),"",VLOOKUP(TEXT($C32,"0000"),Events!$L$6:$R$505,2,FALSE))</f>
        <v/>
      </c>
      <c r="F32" s="51"/>
      <c r="G32" s="52" t="str">
        <f t="shared" si="0"/>
        <v/>
      </c>
      <c r="H32" s="53"/>
      <c r="I32" s="51"/>
      <c r="J32" s="51" t="str">
        <f>IF(OR(ISBLANK($C32),ISERROR(VLOOKUP(TEXT($C32,"0000"),Events!$L$6:$R$505,6,FALSE)),ISBLANK(VLOOKUP(TEXT($C32,"0000"),Events!$L$6:$R$505,6,FALSE))),"",VLOOKUP(TEXT($C32,"0000"),Events!$L$6:$R$505,6,FALSE))</f>
        <v/>
      </c>
      <c r="K32" s="50" t="str">
        <f>IF(OR(ISBLANK($C32),ISERROR(VLOOKUP(TEXT($C32,"0000"),Events!$L$6:$R$505,7,FALSE)),ISBLANK(VLOOKUP(TEXT($C32,"0000"),Events!$L$6:$R$505,7,FALSE))),"",VLOOKUP(TEXT($C32,"0000"),Events!$L$6:$R$505,7,FALSE))</f>
        <v/>
      </c>
      <c r="L32" s="50" t="str">
        <f>IF(OR(ISBLANK($C32),ISERROR(VLOOKUP(TEXT($C32,"0000"),Events!$L$6:$R$505,5,FALSE)),ISBLANK(VLOOKUP(TEXT($C32,"0000"),Events!$L$6:$R$505,5,FALSE))),"",VLOOKUP(TEXT($C32,"0000"),Events!$L$6:$R$505,5,FALSE))</f>
        <v/>
      </c>
      <c r="M32" s="50"/>
      <c r="O32" s="93" t="s">
        <v>774</v>
      </c>
    </row>
    <row r="33" spans="1:15" ht="14.25" customHeight="1" x14ac:dyDescent="0.25">
      <c r="A33" s="47" t="str">
        <f>IF(ISNUMBER(B33),MAX(A$11:A32)+1,"")</f>
        <v/>
      </c>
      <c r="B33" s="48"/>
      <c r="C33" s="49"/>
      <c r="D33" s="50" t="str">
        <f>IF(OR(ISBLANK($C33),ISERROR(VLOOKUP(TEXT($C33,"0000"),Events!$L$6:$R$505,3,FALSE)),ISBLANK(VLOOKUP(TEXT($C33,"0000"),Events!$L$6:$R$505,3,FALSE))),"",VLOOKUP(TEXT($C33,"0000"),Events!$L$6:$R$505,3,FALSE))</f>
        <v/>
      </c>
      <c r="E33" s="51" t="str">
        <f>IF(OR(ISBLANK($C33),ISERROR(VLOOKUP(TEXT($C33,"0000"),Events!$L$6:$R$505,2,FALSE)),ISBLANK(VLOOKUP(TEXT($C33,"0000"),Events!$L$6:$R$505,2,FALSE))),"",VLOOKUP(TEXT($C33,"0000"),Events!$L$6:$R$505,2,FALSE))</f>
        <v/>
      </c>
      <c r="F33" s="51"/>
      <c r="G33" s="52" t="str">
        <f t="shared" si="0"/>
        <v/>
      </c>
      <c r="H33" s="53"/>
      <c r="I33" s="51"/>
      <c r="J33" s="51" t="str">
        <f>IF(OR(ISBLANK($C33),ISERROR(VLOOKUP(TEXT($C33,"0000"),Events!$L$6:$R$505,6,FALSE)),ISBLANK(VLOOKUP(TEXT($C33,"0000"),Events!$L$6:$R$505,6,FALSE))),"",VLOOKUP(TEXT($C33,"0000"),Events!$L$6:$R$505,6,FALSE))</f>
        <v/>
      </c>
      <c r="K33" s="50" t="str">
        <f>IF(OR(ISBLANK($C33),ISERROR(VLOOKUP(TEXT($C33,"0000"),Events!$L$6:$R$505,7,FALSE)),ISBLANK(VLOOKUP(TEXT($C33,"0000"),Events!$L$6:$R$505,7,FALSE))),"",VLOOKUP(TEXT($C33,"0000"),Events!$L$6:$R$505,7,FALSE))</f>
        <v/>
      </c>
      <c r="L33" s="50" t="str">
        <f>IF(OR(ISBLANK($C33),ISERROR(VLOOKUP(TEXT($C33,"0000"),Events!$L$6:$R$505,5,FALSE)),ISBLANK(VLOOKUP(TEXT($C33,"0000"),Events!$L$6:$R$505,5,FALSE))),"",VLOOKUP(TEXT($C33,"0000"),Events!$L$6:$R$505,5,FALSE))</f>
        <v/>
      </c>
      <c r="M33" s="50"/>
      <c r="O33" s="29" t="s">
        <v>759</v>
      </c>
    </row>
    <row r="34" spans="1:15" ht="14.25" customHeight="1" x14ac:dyDescent="0.25">
      <c r="A34" s="47" t="str">
        <f>IF(ISNUMBER(B34),MAX(A$11:A33)+1,"")</f>
        <v/>
      </c>
      <c r="B34" s="48"/>
      <c r="C34" s="49"/>
      <c r="D34" s="50" t="str">
        <f>IF(OR(ISBLANK($C34),ISERROR(VLOOKUP(TEXT($C34,"0000"),Events!$L$6:$R$505,3,FALSE)),ISBLANK(VLOOKUP(TEXT($C34,"0000"),Events!$L$6:$R$505,3,FALSE))),"",VLOOKUP(TEXT($C34,"0000"),Events!$L$6:$R$505,3,FALSE))</f>
        <v/>
      </c>
      <c r="E34" s="51" t="str">
        <f>IF(OR(ISBLANK($C34),ISERROR(VLOOKUP(TEXT($C34,"0000"),Events!$L$6:$R$505,2,FALSE)),ISBLANK(VLOOKUP(TEXT($C34,"0000"),Events!$L$6:$R$505,2,FALSE))),"",VLOOKUP(TEXT($C34,"0000"),Events!$L$6:$R$505,2,FALSE))</f>
        <v/>
      </c>
      <c r="F34" s="51"/>
      <c r="G34" s="52" t="str">
        <f t="shared" si="0"/>
        <v/>
      </c>
      <c r="H34" s="53"/>
      <c r="I34" s="51"/>
      <c r="J34" s="51" t="str">
        <f>IF(OR(ISBLANK($C34),ISERROR(VLOOKUP(TEXT($C34,"0000"),Events!$L$6:$R$505,6,FALSE)),ISBLANK(VLOOKUP(TEXT($C34,"0000"),Events!$L$6:$R$505,6,FALSE))),"",VLOOKUP(TEXT($C34,"0000"),Events!$L$6:$R$505,6,FALSE))</f>
        <v/>
      </c>
      <c r="K34" s="50" t="str">
        <f>IF(OR(ISBLANK($C34),ISERROR(VLOOKUP(TEXT($C34,"0000"),Events!$L$6:$R$505,7,FALSE)),ISBLANK(VLOOKUP(TEXT($C34,"0000"),Events!$L$6:$R$505,7,FALSE))),"",VLOOKUP(TEXT($C34,"0000"),Events!$L$6:$R$505,7,FALSE))</f>
        <v/>
      </c>
      <c r="L34" s="50" t="str">
        <f>IF(OR(ISBLANK($C34),ISERROR(VLOOKUP(TEXT($C34,"0000"),Events!$L$6:$R$505,5,FALSE)),ISBLANK(VLOOKUP(TEXT($C34,"0000"),Events!$L$6:$R$505,5,FALSE))),"",VLOOKUP(TEXT($C34,"0000"),Events!$L$6:$R$505,5,FALSE))</f>
        <v/>
      </c>
      <c r="M34" s="50"/>
      <c r="O34" s="93" t="s">
        <v>763</v>
      </c>
    </row>
    <row r="35" spans="1:15" ht="14.25" customHeight="1" x14ac:dyDescent="0.25">
      <c r="A35" s="47" t="str">
        <f>IF(ISNUMBER(B35),MAX(A$11:A34)+1,"")</f>
        <v/>
      </c>
      <c r="B35" s="48"/>
      <c r="C35" s="49"/>
      <c r="D35" s="50" t="str">
        <f>IF(OR(ISBLANK($C35),ISERROR(VLOOKUP(TEXT($C35,"0000"),Events!$L$6:$R$505,3,FALSE)),ISBLANK(VLOOKUP(TEXT($C35,"0000"),Events!$L$6:$R$505,3,FALSE))),"",VLOOKUP(TEXT($C35,"0000"),Events!$L$6:$R$505,3,FALSE))</f>
        <v/>
      </c>
      <c r="E35" s="51" t="str">
        <f>IF(OR(ISBLANK($C35),ISERROR(VLOOKUP(TEXT($C35,"0000"),Events!$L$6:$R$505,2,FALSE)),ISBLANK(VLOOKUP(TEXT($C35,"0000"),Events!$L$6:$R$505,2,FALSE))),"",VLOOKUP(TEXT($C35,"0000"),Events!$L$6:$R$505,2,FALSE))</f>
        <v/>
      </c>
      <c r="F35" s="51"/>
      <c r="G35" s="52" t="str">
        <f t="shared" si="0"/>
        <v/>
      </c>
      <c r="H35" s="53"/>
      <c r="I35" s="51"/>
      <c r="J35" s="51" t="str">
        <f>IF(OR(ISBLANK($C35),ISERROR(VLOOKUP(TEXT($C35,"0000"),Events!$L$6:$R$505,6,FALSE)),ISBLANK(VLOOKUP(TEXT($C35,"0000"),Events!$L$6:$R$505,6,FALSE))),"",VLOOKUP(TEXT($C35,"0000"),Events!$L$6:$R$505,6,FALSE))</f>
        <v/>
      </c>
      <c r="K35" s="50" t="str">
        <f>IF(OR(ISBLANK($C35),ISERROR(VLOOKUP(TEXT($C35,"0000"),Events!$L$6:$R$505,7,FALSE)),ISBLANK(VLOOKUP(TEXT($C35,"0000"),Events!$L$6:$R$505,7,FALSE))),"",VLOOKUP(TEXT($C35,"0000"),Events!$L$6:$R$505,7,FALSE))</f>
        <v/>
      </c>
      <c r="L35" s="50" t="str">
        <f>IF(OR(ISBLANK($C35),ISERROR(VLOOKUP(TEXT($C35,"0000"),Events!$L$6:$R$505,5,FALSE)),ISBLANK(VLOOKUP(TEXT($C35,"0000"),Events!$L$6:$R$505,5,FALSE))),"",VLOOKUP(TEXT($C35,"0000"),Events!$L$6:$R$505,5,FALSE))</f>
        <v/>
      </c>
      <c r="M35" s="50"/>
      <c r="O35" s="93" t="s">
        <v>760</v>
      </c>
    </row>
    <row r="36" spans="1:15" ht="14.25" customHeight="1" x14ac:dyDescent="0.25">
      <c r="A36" s="47" t="str">
        <f>IF(ISNUMBER(B36),MAX(A$11:A35)+1,"")</f>
        <v/>
      </c>
      <c r="B36" s="48"/>
      <c r="C36" s="49"/>
      <c r="D36" s="50" t="str">
        <f>IF(OR(ISBLANK($C36),ISERROR(VLOOKUP(TEXT($C36,"0000"),Events!$L$6:$R$505,3,FALSE)),ISBLANK(VLOOKUP(TEXT($C36,"0000"),Events!$L$6:$R$505,3,FALSE))),"",VLOOKUP(TEXT($C36,"0000"),Events!$L$6:$R$505,3,FALSE))</f>
        <v/>
      </c>
      <c r="E36" s="51" t="str">
        <f>IF(OR(ISBLANK($C36),ISERROR(VLOOKUP(TEXT($C36,"0000"),Events!$L$6:$R$505,2,FALSE)),ISBLANK(VLOOKUP(TEXT($C36,"0000"),Events!$L$6:$R$505,2,FALSE))),"",VLOOKUP(TEXT($C36,"0000"),Events!$L$6:$R$505,2,FALSE))</f>
        <v/>
      </c>
      <c r="F36" s="51"/>
      <c r="G36" s="52" t="str">
        <f t="shared" si="0"/>
        <v/>
      </c>
      <c r="H36" s="53"/>
      <c r="I36" s="51"/>
      <c r="J36" s="51" t="str">
        <f>IF(OR(ISBLANK($C36),ISERROR(VLOOKUP(TEXT($C36,"0000"),Events!$L$6:$R$505,6,FALSE)),ISBLANK(VLOOKUP(TEXT($C36,"0000"),Events!$L$6:$R$505,6,FALSE))),"",VLOOKUP(TEXT($C36,"0000"),Events!$L$6:$R$505,6,FALSE))</f>
        <v/>
      </c>
      <c r="K36" s="50" t="str">
        <f>IF(OR(ISBLANK($C36),ISERROR(VLOOKUP(TEXT($C36,"0000"),Events!$L$6:$R$505,7,FALSE)),ISBLANK(VLOOKUP(TEXT($C36,"0000"),Events!$L$6:$R$505,7,FALSE))),"",VLOOKUP(TEXT($C36,"0000"),Events!$L$6:$R$505,7,FALSE))</f>
        <v/>
      </c>
      <c r="L36" s="50" t="str">
        <f>IF(OR(ISBLANK($C36),ISERROR(VLOOKUP(TEXT($C36,"0000"),Events!$L$6:$R$505,5,FALSE)),ISBLANK(VLOOKUP(TEXT($C36,"0000"),Events!$L$6:$R$505,5,FALSE))),"",VLOOKUP(TEXT($C36,"0000"),Events!$L$6:$R$505,5,FALSE))</f>
        <v/>
      </c>
      <c r="M36" s="50"/>
      <c r="O36" s="93" t="s">
        <v>761</v>
      </c>
    </row>
    <row r="37" spans="1:15" ht="14.25" customHeight="1" x14ac:dyDescent="0.25">
      <c r="A37" s="47" t="str">
        <f>IF(ISNUMBER(B37),MAX(A$11:A36)+1,"")</f>
        <v/>
      </c>
      <c r="B37" s="48"/>
      <c r="C37" s="49"/>
      <c r="D37" s="50" t="str">
        <f>IF(OR(ISBLANK($C37),ISERROR(VLOOKUP(TEXT($C37,"0000"),Events!$L$6:$R$505,3,FALSE)),ISBLANK(VLOOKUP(TEXT($C37,"0000"),Events!$L$6:$R$505,3,FALSE))),"",VLOOKUP(TEXT($C37,"0000"),Events!$L$6:$R$505,3,FALSE))</f>
        <v/>
      </c>
      <c r="E37" s="51" t="str">
        <f>IF(OR(ISBLANK($C37),ISERROR(VLOOKUP(TEXT($C37,"0000"),Events!$L$6:$R$505,2,FALSE)),ISBLANK(VLOOKUP(TEXT($C37,"0000"),Events!$L$6:$R$505,2,FALSE))),"",VLOOKUP(TEXT($C37,"0000"),Events!$L$6:$R$505,2,FALSE))</f>
        <v/>
      </c>
      <c r="F37" s="51"/>
      <c r="G37" s="52" t="str">
        <f t="shared" si="0"/>
        <v/>
      </c>
      <c r="H37" s="53"/>
      <c r="I37" s="51"/>
      <c r="J37" s="51" t="str">
        <f>IF(OR(ISBLANK($C37),ISERROR(VLOOKUP(TEXT($C37,"0000"),Events!$L$6:$R$505,6,FALSE)),ISBLANK(VLOOKUP(TEXT($C37,"0000"),Events!$L$6:$R$505,6,FALSE))),"",VLOOKUP(TEXT($C37,"0000"),Events!$L$6:$R$505,6,FALSE))</f>
        <v/>
      </c>
      <c r="K37" s="50" t="str">
        <f>IF(OR(ISBLANK($C37),ISERROR(VLOOKUP(TEXT($C37,"0000"),Events!$L$6:$R$505,7,FALSE)),ISBLANK(VLOOKUP(TEXT($C37,"0000"),Events!$L$6:$R$505,7,FALSE))),"",VLOOKUP(TEXT($C37,"0000"),Events!$L$6:$R$505,7,FALSE))</f>
        <v/>
      </c>
      <c r="L37" s="50" t="str">
        <f>IF(OR(ISBLANK($C37),ISERROR(VLOOKUP(TEXT($C37,"0000"),Events!$L$6:$R$505,5,FALSE)),ISBLANK(VLOOKUP(TEXT($C37,"0000"),Events!$L$6:$R$505,5,FALSE))),"",VLOOKUP(TEXT($C37,"0000"),Events!$L$6:$R$505,5,FALSE))</f>
        <v/>
      </c>
      <c r="M37" s="50"/>
      <c r="O37" s="93" t="s">
        <v>771</v>
      </c>
    </row>
    <row r="38" spans="1:15" ht="14.25" customHeight="1" x14ac:dyDescent="0.25">
      <c r="A38" s="47" t="str">
        <f>IF(ISNUMBER(B38),MAX(A$11:A37)+1,"")</f>
        <v/>
      </c>
      <c r="B38" s="48"/>
      <c r="C38" s="49"/>
      <c r="D38" s="50" t="str">
        <f>IF(OR(ISBLANK($C38),ISERROR(VLOOKUP(TEXT($C38,"0000"),Events!$L$6:$R$505,3,FALSE)),ISBLANK(VLOOKUP(TEXT($C38,"0000"),Events!$L$6:$R$505,3,FALSE))),"",VLOOKUP(TEXT($C38,"0000"),Events!$L$6:$R$505,3,FALSE))</f>
        <v/>
      </c>
      <c r="E38" s="51" t="str">
        <f>IF(OR(ISBLANK($C38),ISERROR(VLOOKUP(TEXT($C38,"0000"),Events!$L$6:$R$505,2,FALSE)),ISBLANK(VLOOKUP(TEXT($C38,"0000"),Events!$L$6:$R$505,2,FALSE))),"",VLOOKUP(TEXT($C38,"0000"),Events!$L$6:$R$505,2,FALSE))</f>
        <v/>
      </c>
      <c r="F38" s="51"/>
      <c r="G38" s="52" t="str">
        <f t="shared" si="0"/>
        <v/>
      </c>
      <c r="H38" s="53"/>
      <c r="I38" s="51"/>
      <c r="J38" s="51" t="str">
        <f>IF(OR(ISBLANK($C38),ISERROR(VLOOKUP(TEXT($C38,"0000"),Events!$L$6:$R$505,6,FALSE)),ISBLANK(VLOOKUP(TEXT($C38,"0000"),Events!$L$6:$R$505,6,FALSE))),"",VLOOKUP(TEXT($C38,"0000"),Events!$L$6:$R$505,6,FALSE))</f>
        <v/>
      </c>
      <c r="K38" s="50" t="str">
        <f>IF(OR(ISBLANK($C38),ISERROR(VLOOKUP(TEXT($C38,"0000"),Events!$L$6:$R$505,7,FALSE)),ISBLANK(VLOOKUP(TEXT($C38,"0000"),Events!$L$6:$R$505,7,FALSE))),"",VLOOKUP(TEXT($C38,"0000"),Events!$L$6:$R$505,7,FALSE))</f>
        <v/>
      </c>
      <c r="L38" s="50" t="str">
        <f>IF(OR(ISBLANK($C38),ISERROR(VLOOKUP(TEXT($C38,"0000"),Events!$L$6:$R$505,5,FALSE)),ISBLANK(VLOOKUP(TEXT($C38,"0000"),Events!$L$6:$R$505,5,FALSE))),"",VLOOKUP(TEXT($C38,"0000"),Events!$L$6:$R$505,5,FALSE))</f>
        <v/>
      </c>
      <c r="M38" s="50"/>
      <c r="O38" s="93" t="s">
        <v>762</v>
      </c>
    </row>
    <row r="39" spans="1:15" ht="14.25" customHeight="1" x14ac:dyDescent="0.25">
      <c r="A39" s="47" t="str">
        <f>IF(ISNUMBER(B39),MAX(A$11:A38)+1,"")</f>
        <v/>
      </c>
      <c r="B39" s="48"/>
      <c r="C39" s="49"/>
      <c r="D39" s="50" t="str">
        <f>IF(OR(ISBLANK($C39),ISERROR(VLOOKUP(TEXT($C39,"0000"),Events!$L$6:$R$505,3,FALSE)),ISBLANK(VLOOKUP(TEXT($C39,"0000"),Events!$L$6:$R$505,3,FALSE))),"",VLOOKUP(TEXT($C39,"0000"),Events!$L$6:$R$505,3,FALSE))</f>
        <v/>
      </c>
      <c r="E39" s="51" t="str">
        <f>IF(OR(ISBLANK($C39),ISERROR(VLOOKUP(TEXT($C39,"0000"),Events!$L$6:$R$505,2,FALSE)),ISBLANK(VLOOKUP(TEXT($C39,"0000"),Events!$L$6:$R$505,2,FALSE))),"",VLOOKUP(TEXT($C39,"0000"),Events!$L$6:$R$505,2,FALSE))</f>
        <v/>
      </c>
      <c r="F39" s="51"/>
      <c r="G39" s="52" t="str">
        <f t="shared" si="0"/>
        <v/>
      </c>
      <c r="H39" s="53"/>
      <c r="I39" s="51"/>
      <c r="J39" s="51" t="str">
        <f>IF(OR(ISBLANK($C39),ISERROR(VLOOKUP(TEXT($C39,"0000"),Events!$L$6:$R$505,6,FALSE)),ISBLANK(VLOOKUP(TEXT($C39,"0000"),Events!$L$6:$R$505,6,FALSE))),"",VLOOKUP(TEXT($C39,"0000"),Events!$L$6:$R$505,6,FALSE))</f>
        <v/>
      </c>
      <c r="K39" s="50" t="str">
        <f>IF(OR(ISBLANK($C39),ISERROR(VLOOKUP(TEXT($C39,"0000"),Events!$L$6:$R$505,7,FALSE)),ISBLANK(VLOOKUP(TEXT($C39,"0000"),Events!$L$6:$R$505,7,FALSE))),"",VLOOKUP(TEXT($C39,"0000"),Events!$L$6:$R$505,7,FALSE))</f>
        <v/>
      </c>
      <c r="L39" s="50" t="str">
        <f>IF(OR(ISBLANK($C39),ISERROR(VLOOKUP(TEXT($C39,"0000"),Events!$L$6:$R$505,5,FALSE)),ISBLANK(VLOOKUP(TEXT($C39,"0000"),Events!$L$6:$R$505,5,FALSE))),"",VLOOKUP(TEXT($C39,"0000"),Events!$L$6:$R$505,5,FALSE))</f>
        <v/>
      </c>
      <c r="M39" s="50"/>
      <c r="O39" s="93" t="s">
        <v>1127</v>
      </c>
    </row>
    <row r="40" spans="1:15" ht="14.25" customHeight="1" x14ac:dyDescent="0.25">
      <c r="A40" s="47" t="str">
        <f>IF(ISNUMBER(B40),MAX(A$11:A39)+1,"")</f>
        <v/>
      </c>
      <c r="B40" s="48"/>
      <c r="C40" s="49"/>
      <c r="D40" s="50" t="str">
        <f>IF(OR(ISBLANK($C40),ISERROR(VLOOKUP(TEXT($C40,"0000"),Events!$L$6:$R$505,3,FALSE)),ISBLANK(VLOOKUP(TEXT($C40,"0000"),Events!$L$6:$R$505,3,FALSE))),"",VLOOKUP(TEXT($C40,"0000"),Events!$L$6:$R$505,3,FALSE))</f>
        <v/>
      </c>
      <c r="E40" s="51" t="str">
        <f>IF(OR(ISBLANK($C40),ISERROR(VLOOKUP(TEXT($C40,"0000"),Events!$L$6:$R$505,2,FALSE)),ISBLANK(VLOOKUP(TEXT($C40,"0000"),Events!$L$6:$R$505,2,FALSE))),"",VLOOKUP(TEXT($C40,"0000"),Events!$L$6:$R$505,2,FALSE))</f>
        <v/>
      </c>
      <c r="F40" s="51"/>
      <c r="G40" s="52" t="str">
        <f t="shared" si="0"/>
        <v/>
      </c>
      <c r="H40" s="53"/>
      <c r="I40" s="51"/>
      <c r="J40" s="51" t="str">
        <f>IF(OR(ISBLANK($C40),ISERROR(VLOOKUP(TEXT($C40,"0000"),Events!$L$6:$R$505,6,FALSE)),ISBLANK(VLOOKUP(TEXT($C40,"0000"),Events!$L$6:$R$505,6,FALSE))),"",VLOOKUP(TEXT($C40,"0000"),Events!$L$6:$R$505,6,FALSE))</f>
        <v/>
      </c>
      <c r="K40" s="50" t="str">
        <f>IF(OR(ISBLANK($C40),ISERROR(VLOOKUP(TEXT($C40,"0000"),Events!$L$6:$R$505,7,FALSE)),ISBLANK(VLOOKUP(TEXT($C40,"0000"),Events!$L$6:$R$505,7,FALSE))),"",VLOOKUP(TEXT($C40,"0000"),Events!$L$6:$R$505,7,FALSE))</f>
        <v/>
      </c>
      <c r="L40" s="50" t="str">
        <f>IF(OR(ISBLANK($C40),ISERROR(VLOOKUP(TEXT($C40,"0000"),Events!$L$6:$R$505,5,FALSE)),ISBLANK(VLOOKUP(TEXT($C40,"0000"),Events!$L$6:$R$505,5,FALSE))),"",VLOOKUP(TEXT($C40,"0000"),Events!$L$6:$R$505,5,FALSE))</f>
        <v/>
      </c>
      <c r="M40" s="50"/>
      <c r="O40" s="93" t="s">
        <v>1126</v>
      </c>
    </row>
    <row r="41" spans="1:15" ht="14.25" customHeight="1" x14ac:dyDescent="0.25">
      <c r="A41" s="47" t="str">
        <f>IF(ISNUMBER(B41),MAX(A$11:A40)+1,"")</f>
        <v/>
      </c>
      <c r="B41" s="48"/>
      <c r="C41" s="49"/>
      <c r="D41" s="50" t="str">
        <f>IF(OR(ISBLANK($C41),ISERROR(VLOOKUP(TEXT($C41,"0000"),Events!$L$6:$R$505,3,FALSE)),ISBLANK(VLOOKUP(TEXT($C41,"0000"),Events!$L$6:$R$505,3,FALSE))),"",VLOOKUP(TEXT($C41,"0000"),Events!$L$6:$R$505,3,FALSE))</f>
        <v/>
      </c>
      <c r="E41" s="51" t="str">
        <f>IF(OR(ISBLANK($C41),ISERROR(VLOOKUP(TEXT($C41,"0000"),Events!$L$6:$R$505,2,FALSE)),ISBLANK(VLOOKUP(TEXT($C41,"0000"),Events!$L$6:$R$505,2,FALSE))),"",VLOOKUP(TEXT($C41,"0000"),Events!$L$6:$R$505,2,FALSE))</f>
        <v/>
      </c>
      <c r="F41" s="51"/>
      <c r="G41" s="52" t="str">
        <f t="shared" si="0"/>
        <v/>
      </c>
      <c r="H41" s="53"/>
      <c r="I41" s="51"/>
      <c r="J41" s="51" t="str">
        <f>IF(OR(ISBLANK($C41),ISERROR(VLOOKUP(TEXT($C41,"0000"),Events!$L$6:$R$505,6,FALSE)),ISBLANK(VLOOKUP(TEXT($C41,"0000"),Events!$L$6:$R$505,6,FALSE))),"",VLOOKUP(TEXT($C41,"0000"),Events!$L$6:$R$505,6,FALSE))</f>
        <v/>
      </c>
      <c r="K41" s="50" t="str">
        <f>IF(OR(ISBLANK($C41),ISERROR(VLOOKUP(TEXT($C41,"0000"),Events!$L$6:$R$505,7,FALSE)),ISBLANK(VLOOKUP(TEXT($C41,"0000"),Events!$L$6:$R$505,7,FALSE))),"",VLOOKUP(TEXT($C41,"0000"),Events!$L$6:$R$505,7,FALSE))</f>
        <v/>
      </c>
      <c r="L41" s="50" t="str">
        <f>IF(OR(ISBLANK($C41),ISERROR(VLOOKUP(TEXT($C41,"0000"),Events!$L$6:$R$505,5,FALSE)),ISBLANK(VLOOKUP(TEXT($C41,"0000"),Events!$L$6:$R$505,5,FALSE))),"",VLOOKUP(TEXT($C41,"0000"),Events!$L$6:$R$505,5,FALSE))</f>
        <v/>
      </c>
      <c r="M41" s="50"/>
      <c r="O41" s="93" t="s">
        <v>764</v>
      </c>
    </row>
    <row r="42" spans="1:15" ht="14.25" customHeight="1" x14ac:dyDescent="0.25">
      <c r="A42" s="47" t="str">
        <f>IF(ISNUMBER(B42),MAX(A$11:A41)+1,"")</f>
        <v/>
      </c>
      <c r="B42" s="48"/>
      <c r="C42" s="49"/>
      <c r="D42" s="50" t="str">
        <f>IF(OR(ISBLANK($C42),ISERROR(VLOOKUP(TEXT($C42,"0000"),Events!$L$6:$R$505,3,FALSE)),ISBLANK(VLOOKUP(TEXT($C42,"0000"),Events!$L$6:$R$505,3,FALSE))),"",VLOOKUP(TEXT($C42,"0000"),Events!$L$6:$R$505,3,FALSE))</f>
        <v/>
      </c>
      <c r="E42" s="51" t="str">
        <f>IF(OR(ISBLANK($C42),ISERROR(VLOOKUP(TEXT($C42,"0000"),Events!$L$6:$R$505,2,FALSE)),ISBLANK(VLOOKUP(TEXT($C42,"0000"),Events!$L$6:$R$505,2,FALSE))),"",VLOOKUP(TEXT($C42,"0000"),Events!$L$6:$R$505,2,FALSE))</f>
        <v/>
      </c>
      <c r="F42" s="51"/>
      <c r="G42" s="52" t="str">
        <f t="shared" si="0"/>
        <v/>
      </c>
      <c r="H42" s="53"/>
      <c r="I42" s="51"/>
      <c r="J42" s="51" t="str">
        <f>IF(OR(ISBLANK($C42),ISERROR(VLOOKUP(TEXT($C42,"0000"),Events!$L$6:$R$505,6,FALSE)),ISBLANK(VLOOKUP(TEXT($C42,"0000"),Events!$L$6:$R$505,6,FALSE))),"",VLOOKUP(TEXT($C42,"0000"),Events!$L$6:$R$505,6,FALSE))</f>
        <v/>
      </c>
      <c r="K42" s="50" t="str">
        <f>IF(OR(ISBLANK($C42),ISERROR(VLOOKUP(TEXT($C42,"0000"),Events!$L$6:$R$505,7,FALSE)),ISBLANK(VLOOKUP(TEXT($C42,"0000"),Events!$L$6:$R$505,7,FALSE))),"",VLOOKUP(TEXT($C42,"0000"),Events!$L$6:$R$505,7,FALSE))</f>
        <v/>
      </c>
      <c r="L42" s="50" t="str">
        <f>IF(OR(ISBLANK($C42),ISERROR(VLOOKUP(TEXT($C42,"0000"),Events!$L$6:$R$505,5,FALSE)),ISBLANK(VLOOKUP(TEXT($C42,"0000"),Events!$L$6:$R$505,5,FALSE))),"",VLOOKUP(TEXT($C42,"0000"),Events!$L$6:$R$505,5,FALSE))</f>
        <v/>
      </c>
      <c r="M42" s="50"/>
      <c r="O42" s="93" t="s">
        <v>767</v>
      </c>
    </row>
    <row r="43" spans="1:15" ht="14.25" customHeight="1" x14ac:dyDescent="0.25">
      <c r="A43" s="47" t="str">
        <f>IF(ISNUMBER(B43),MAX(A$11:A42)+1,"")</f>
        <v/>
      </c>
      <c r="B43" s="48"/>
      <c r="C43" s="49"/>
      <c r="D43" s="50" t="str">
        <f>IF(OR(ISBLANK($C43),ISERROR(VLOOKUP(TEXT($C43,"0000"),Events!$L$6:$R$505,3,FALSE)),ISBLANK(VLOOKUP(TEXT($C43,"0000"),Events!$L$6:$R$505,3,FALSE))),"",VLOOKUP(TEXT($C43,"0000"),Events!$L$6:$R$505,3,FALSE))</f>
        <v/>
      </c>
      <c r="E43" s="51" t="str">
        <f>IF(OR(ISBLANK($C43),ISERROR(VLOOKUP(TEXT($C43,"0000"),Events!$L$6:$R$505,2,FALSE)),ISBLANK(VLOOKUP(TEXT($C43,"0000"),Events!$L$6:$R$505,2,FALSE))),"",VLOOKUP(TEXT($C43,"0000"),Events!$L$6:$R$505,2,FALSE))</f>
        <v/>
      </c>
      <c r="F43" s="51"/>
      <c r="G43" s="52" t="str">
        <f t="shared" si="0"/>
        <v/>
      </c>
      <c r="H43" s="53"/>
      <c r="I43" s="51"/>
      <c r="J43" s="51" t="str">
        <f>IF(OR(ISBLANK($C43),ISERROR(VLOOKUP(TEXT($C43,"0000"),Events!$L$6:$R$505,6,FALSE)),ISBLANK(VLOOKUP(TEXT($C43,"0000"),Events!$L$6:$R$505,6,FALSE))),"",VLOOKUP(TEXT($C43,"0000"),Events!$L$6:$R$505,6,FALSE))</f>
        <v/>
      </c>
      <c r="K43" s="50" t="str">
        <f>IF(OR(ISBLANK($C43),ISERROR(VLOOKUP(TEXT($C43,"0000"),Events!$L$6:$R$505,7,FALSE)),ISBLANK(VLOOKUP(TEXT($C43,"0000"),Events!$L$6:$R$505,7,FALSE))),"",VLOOKUP(TEXT($C43,"0000"),Events!$L$6:$R$505,7,FALSE))</f>
        <v/>
      </c>
      <c r="L43" s="50" t="str">
        <f>IF(OR(ISBLANK($C43),ISERROR(VLOOKUP(TEXT($C43,"0000"),Events!$L$6:$R$505,5,FALSE)),ISBLANK(VLOOKUP(TEXT($C43,"0000"),Events!$L$6:$R$505,5,FALSE))),"",VLOOKUP(TEXT($C43,"0000"),Events!$L$6:$R$505,5,FALSE))</f>
        <v/>
      </c>
      <c r="M43" s="50"/>
      <c r="O43" s="93" t="s">
        <v>772</v>
      </c>
    </row>
    <row r="44" spans="1:15" ht="14.25" customHeight="1" x14ac:dyDescent="0.25">
      <c r="A44" s="47" t="str">
        <f>IF(ISNUMBER(B44),MAX(A$11:A43)+1,"")</f>
        <v/>
      </c>
      <c r="B44" s="48"/>
      <c r="C44" s="49"/>
      <c r="D44" s="50" t="str">
        <f>IF(OR(ISBLANK($C44),ISERROR(VLOOKUP(TEXT($C44,"0000"),Events!$L$6:$R$505,3,FALSE)),ISBLANK(VLOOKUP(TEXT($C44,"0000"),Events!$L$6:$R$505,3,FALSE))),"",VLOOKUP(TEXT($C44,"0000"),Events!$L$6:$R$505,3,FALSE))</f>
        <v/>
      </c>
      <c r="E44" s="51" t="str">
        <f>IF(OR(ISBLANK($C44),ISERROR(VLOOKUP(TEXT($C44,"0000"),Events!$L$6:$R$505,2,FALSE)),ISBLANK(VLOOKUP(TEXT($C44,"0000"),Events!$L$6:$R$505,2,FALSE))),"",VLOOKUP(TEXT($C44,"0000"),Events!$L$6:$R$505,2,FALSE))</f>
        <v/>
      </c>
      <c r="F44" s="51"/>
      <c r="G44" s="52" t="str">
        <f t="shared" si="0"/>
        <v/>
      </c>
      <c r="H44" s="53"/>
      <c r="I44" s="51"/>
      <c r="J44" s="51" t="str">
        <f>IF(OR(ISBLANK($C44),ISERROR(VLOOKUP(TEXT($C44,"0000"),Events!$L$6:$R$505,6,FALSE)),ISBLANK(VLOOKUP(TEXT($C44,"0000"),Events!$L$6:$R$505,6,FALSE))),"",VLOOKUP(TEXT($C44,"0000"),Events!$L$6:$R$505,6,FALSE))</f>
        <v/>
      </c>
      <c r="K44" s="50" t="str">
        <f>IF(OR(ISBLANK($C44),ISERROR(VLOOKUP(TEXT($C44,"0000"),Events!$L$6:$R$505,7,FALSE)),ISBLANK(VLOOKUP(TEXT($C44,"0000"),Events!$L$6:$R$505,7,FALSE))),"",VLOOKUP(TEXT($C44,"0000"),Events!$L$6:$R$505,7,FALSE))</f>
        <v/>
      </c>
      <c r="L44" s="50" t="str">
        <f>IF(OR(ISBLANK($C44),ISERROR(VLOOKUP(TEXT($C44,"0000"),Events!$L$6:$R$505,5,FALSE)),ISBLANK(VLOOKUP(TEXT($C44,"0000"),Events!$L$6:$R$505,5,FALSE))),"",VLOOKUP(TEXT($C44,"0000"),Events!$L$6:$R$505,5,FALSE))</f>
        <v/>
      </c>
      <c r="M44" s="50"/>
      <c r="O44" s="93" t="s">
        <v>768</v>
      </c>
    </row>
    <row r="45" spans="1:15" ht="14.25" customHeight="1" x14ac:dyDescent="0.25">
      <c r="A45" s="47" t="str">
        <f>IF(ISNUMBER(B45),MAX(A$11:A44)+1,"")</f>
        <v/>
      </c>
      <c r="B45" s="48"/>
      <c r="C45" s="49"/>
      <c r="D45" s="50" t="str">
        <f>IF(OR(ISBLANK($C45),ISERROR(VLOOKUP(TEXT($C45,"0000"),Events!$L$6:$R$505,3,FALSE)),ISBLANK(VLOOKUP(TEXT($C45,"0000"),Events!$L$6:$R$505,3,FALSE))),"",VLOOKUP(TEXT($C45,"0000"),Events!$L$6:$R$505,3,FALSE))</f>
        <v/>
      </c>
      <c r="E45" s="51" t="str">
        <f>IF(OR(ISBLANK($C45),ISERROR(VLOOKUP(TEXT($C45,"0000"),Events!$L$6:$R$505,2,FALSE)),ISBLANK(VLOOKUP(TEXT($C45,"0000"),Events!$L$6:$R$505,2,FALSE))),"",VLOOKUP(TEXT($C45,"0000"),Events!$L$6:$R$505,2,FALSE))</f>
        <v/>
      </c>
      <c r="F45" s="51"/>
      <c r="G45" s="52" t="str">
        <f t="shared" si="0"/>
        <v/>
      </c>
      <c r="H45" s="53"/>
      <c r="I45" s="51"/>
      <c r="J45" s="51" t="str">
        <f>IF(OR(ISBLANK($C45),ISERROR(VLOOKUP(TEXT($C45,"0000"),Events!$L$6:$R$505,6,FALSE)),ISBLANK(VLOOKUP(TEXT($C45,"0000"),Events!$L$6:$R$505,6,FALSE))),"",VLOOKUP(TEXT($C45,"0000"),Events!$L$6:$R$505,6,FALSE))</f>
        <v/>
      </c>
      <c r="K45" s="50" t="str">
        <f>IF(OR(ISBLANK($C45),ISERROR(VLOOKUP(TEXT($C45,"0000"),Events!$L$6:$R$505,7,FALSE)),ISBLANK(VLOOKUP(TEXT($C45,"0000"),Events!$L$6:$R$505,7,FALSE))),"",VLOOKUP(TEXT($C45,"0000"),Events!$L$6:$R$505,7,FALSE))</f>
        <v/>
      </c>
      <c r="L45" s="50" t="str">
        <f>IF(OR(ISBLANK($C45),ISERROR(VLOOKUP(TEXT($C45,"0000"),Events!$L$6:$R$505,5,FALSE)),ISBLANK(VLOOKUP(TEXT($C45,"0000"),Events!$L$6:$R$505,5,FALSE))),"",VLOOKUP(TEXT($C45,"0000"),Events!$L$6:$R$505,5,FALSE))</f>
        <v/>
      </c>
      <c r="M45" s="50"/>
      <c r="O45" s="93" t="s">
        <v>1111</v>
      </c>
    </row>
    <row r="46" spans="1:15" ht="14.25" customHeight="1" x14ac:dyDescent="0.25">
      <c r="A46" s="47" t="str">
        <f>IF(ISNUMBER(B46),MAX(A$11:A45)+1,"")</f>
        <v/>
      </c>
      <c r="B46" s="48"/>
      <c r="C46" s="49"/>
      <c r="D46" s="50" t="str">
        <f>IF(OR(ISBLANK($C46),ISERROR(VLOOKUP(TEXT($C46,"0000"),Events!$L$6:$R$505,3,FALSE)),ISBLANK(VLOOKUP(TEXT($C46,"0000"),Events!$L$6:$R$505,3,FALSE))),"",VLOOKUP(TEXT($C46,"0000"),Events!$L$6:$R$505,3,FALSE))</f>
        <v/>
      </c>
      <c r="E46" s="51" t="str">
        <f>IF(OR(ISBLANK($C46),ISERROR(VLOOKUP(TEXT($C46,"0000"),Events!$L$6:$R$505,2,FALSE)),ISBLANK(VLOOKUP(TEXT($C46,"0000"),Events!$L$6:$R$505,2,FALSE))),"",VLOOKUP(TEXT($C46,"0000"),Events!$L$6:$R$505,2,FALSE))</f>
        <v/>
      </c>
      <c r="F46" s="51"/>
      <c r="G46" s="52" t="str">
        <f t="shared" si="0"/>
        <v/>
      </c>
      <c r="H46" s="53"/>
      <c r="I46" s="51"/>
      <c r="J46" s="51" t="str">
        <f>IF(OR(ISBLANK($C46),ISERROR(VLOOKUP(TEXT($C46,"0000"),Events!$L$6:$R$505,6,FALSE)),ISBLANK(VLOOKUP(TEXT($C46,"0000"),Events!$L$6:$R$505,6,FALSE))),"",VLOOKUP(TEXT($C46,"0000"),Events!$L$6:$R$505,6,FALSE))</f>
        <v/>
      </c>
      <c r="K46" s="50" t="str">
        <f>IF(OR(ISBLANK($C46),ISERROR(VLOOKUP(TEXT($C46,"0000"),Events!$L$6:$R$505,7,FALSE)),ISBLANK(VLOOKUP(TEXT($C46,"0000"),Events!$L$6:$R$505,7,FALSE))),"",VLOOKUP(TEXT($C46,"0000"),Events!$L$6:$R$505,7,FALSE))</f>
        <v/>
      </c>
      <c r="L46" s="50" t="str">
        <f>IF(OR(ISBLANK($C46),ISERROR(VLOOKUP(TEXT($C46,"0000"),Events!$L$6:$R$505,5,FALSE)),ISBLANK(VLOOKUP(TEXT($C46,"0000"),Events!$L$6:$R$505,5,FALSE))),"",VLOOKUP(TEXT($C46,"0000"),Events!$L$6:$R$505,5,FALSE))</f>
        <v/>
      </c>
      <c r="M46" s="50"/>
      <c r="O46" s="93" t="s">
        <v>769</v>
      </c>
    </row>
    <row r="47" spans="1:15" ht="14.25" customHeight="1" x14ac:dyDescent="0.25">
      <c r="A47" s="47" t="str">
        <f>IF(ISNUMBER(B47),MAX(A$11:A46)+1,"")</f>
        <v/>
      </c>
      <c r="B47" s="48"/>
      <c r="C47" s="49"/>
      <c r="D47" s="50" t="str">
        <f>IF(OR(ISBLANK($C47),ISERROR(VLOOKUP(TEXT($C47,"0000"),Events!$L$6:$R$505,3,FALSE)),ISBLANK(VLOOKUP(TEXT($C47,"0000"),Events!$L$6:$R$505,3,FALSE))),"",VLOOKUP(TEXT($C47,"0000"),Events!$L$6:$R$505,3,FALSE))</f>
        <v/>
      </c>
      <c r="E47" s="51" t="str">
        <f>IF(OR(ISBLANK($C47),ISERROR(VLOOKUP(TEXT($C47,"0000"),Events!$L$6:$R$505,2,FALSE)),ISBLANK(VLOOKUP(TEXT($C47,"0000"),Events!$L$6:$R$505,2,FALSE))),"",VLOOKUP(TEXT($C47,"0000"),Events!$L$6:$R$505,2,FALSE))</f>
        <v/>
      </c>
      <c r="F47" s="51"/>
      <c r="G47" s="52" t="str">
        <f t="shared" si="0"/>
        <v/>
      </c>
      <c r="H47" s="53"/>
      <c r="I47" s="51"/>
      <c r="J47" s="51" t="str">
        <f>IF(OR(ISBLANK($C47),ISERROR(VLOOKUP(TEXT($C47,"0000"),Events!$L$6:$R$505,6,FALSE)),ISBLANK(VLOOKUP(TEXT($C47,"0000"),Events!$L$6:$R$505,6,FALSE))),"",VLOOKUP(TEXT($C47,"0000"),Events!$L$6:$R$505,6,FALSE))</f>
        <v/>
      </c>
      <c r="K47" s="50" t="str">
        <f>IF(OR(ISBLANK($C47),ISERROR(VLOOKUP(TEXT($C47,"0000"),Events!$L$6:$R$505,7,FALSE)),ISBLANK(VLOOKUP(TEXT($C47,"0000"),Events!$L$6:$R$505,7,FALSE))),"",VLOOKUP(TEXT($C47,"0000"),Events!$L$6:$R$505,7,FALSE))</f>
        <v/>
      </c>
      <c r="L47" s="50" t="str">
        <f>IF(OR(ISBLANK($C47),ISERROR(VLOOKUP(TEXT($C47,"0000"),Events!$L$6:$R$505,5,FALSE)),ISBLANK(VLOOKUP(TEXT($C47,"0000"),Events!$L$6:$R$505,5,FALSE))),"",VLOOKUP(TEXT($C47,"0000"),Events!$L$6:$R$505,5,FALSE))</f>
        <v/>
      </c>
      <c r="M47" s="50"/>
      <c r="O47" s="93" t="s">
        <v>770</v>
      </c>
    </row>
    <row r="48" spans="1:15" ht="14.25" customHeight="1" x14ac:dyDescent="0.25">
      <c r="A48" s="47" t="str">
        <f>IF(ISNUMBER(B48),MAX(A$11:A47)+1,"")</f>
        <v/>
      </c>
      <c r="B48" s="48"/>
      <c r="C48" s="49"/>
      <c r="D48" s="50" t="str">
        <f>IF(OR(ISBLANK($C48),ISERROR(VLOOKUP(TEXT($C48,"0000"),Events!$L$6:$R$505,3,FALSE)),ISBLANK(VLOOKUP(TEXT($C48,"0000"),Events!$L$6:$R$505,3,FALSE))),"",VLOOKUP(TEXT($C48,"0000"),Events!$L$6:$R$505,3,FALSE))</f>
        <v/>
      </c>
      <c r="E48" s="51" t="str">
        <f>IF(OR(ISBLANK($C48),ISERROR(VLOOKUP(TEXT($C48,"0000"),Events!$L$6:$R$505,2,FALSE)),ISBLANK(VLOOKUP(TEXT($C48,"0000"),Events!$L$6:$R$505,2,FALSE))),"",VLOOKUP(TEXT($C48,"0000"),Events!$L$6:$R$505,2,FALSE))</f>
        <v/>
      </c>
      <c r="F48" s="51"/>
      <c r="G48" s="52" t="str">
        <f t="shared" si="0"/>
        <v/>
      </c>
      <c r="H48" s="53"/>
      <c r="I48" s="51"/>
      <c r="J48" s="51" t="str">
        <f>IF(OR(ISBLANK($C48),ISERROR(VLOOKUP(TEXT($C48,"0000"),Events!$L$6:$R$505,6,FALSE)),ISBLANK(VLOOKUP(TEXT($C48,"0000"),Events!$L$6:$R$505,6,FALSE))),"",VLOOKUP(TEXT($C48,"0000"),Events!$L$6:$R$505,6,FALSE))</f>
        <v/>
      </c>
      <c r="K48" s="50" t="str">
        <f>IF(OR(ISBLANK($C48),ISERROR(VLOOKUP(TEXT($C48,"0000"),Events!$L$6:$R$505,7,FALSE)),ISBLANK(VLOOKUP(TEXT($C48,"0000"),Events!$L$6:$R$505,7,FALSE))),"",VLOOKUP(TEXT($C48,"0000"),Events!$L$6:$R$505,7,FALSE))</f>
        <v/>
      </c>
      <c r="L48" s="50" t="str">
        <f>IF(OR(ISBLANK($C48),ISERROR(VLOOKUP(TEXT($C48,"0000"),Events!$L$6:$R$505,5,FALSE)),ISBLANK(VLOOKUP(TEXT($C48,"0000"),Events!$L$6:$R$505,5,FALSE))),"",VLOOKUP(TEXT($C48,"0000"),Events!$L$6:$R$505,5,FALSE))</f>
        <v/>
      </c>
      <c r="M48" s="50"/>
      <c r="O48" s="93" t="s">
        <v>773</v>
      </c>
    </row>
    <row r="49" spans="1:15" ht="14.25" customHeight="1" x14ac:dyDescent="0.25">
      <c r="A49" s="47" t="str">
        <f>IF(ISNUMBER(B49),MAX(A$11:A48)+1,"")</f>
        <v/>
      </c>
      <c r="B49" s="48"/>
      <c r="C49" s="49"/>
      <c r="D49" s="50" t="str">
        <f>IF(OR(ISBLANK($C49),ISERROR(VLOOKUP(TEXT($C49,"0000"),Events!$L$6:$R$505,3,FALSE)),ISBLANK(VLOOKUP(TEXT($C49,"0000"),Events!$L$6:$R$505,3,FALSE))),"",VLOOKUP(TEXT($C49,"0000"),Events!$L$6:$R$505,3,FALSE))</f>
        <v/>
      </c>
      <c r="E49" s="51" t="str">
        <f>IF(OR(ISBLANK($C49),ISERROR(VLOOKUP(TEXT($C49,"0000"),Events!$L$6:$R$505,2,FALSE)),ISBLANK(VLOOKUP(TEXT($C49,"0000"),Events!$L$6:$R$505,2,FALSE))),"",VLOOKUP(TEXT($C49,"0000"),Events!$L$6:$R$505,2,FALSE))</f>
        <v/>
      </c>
      <c r="F49" s="51"/>
      <c r="G49" s="52" t="str">
        <f t="shared" si="0"/>
        <v/>
      </c>
      <c r="H49" s="53"/>
      <c r="I49" s="51"/>
      <c r="J49" s="51" t="str">
        <f>IF(OR(ISBLANK($C49),ISERROR(VLOOKUP(TEXT($C49,"0000"),Events!$L$6:$R$505,6,FALSE)),ISBLANK(VLOOKUP(TEXT($C49,"0000"),Events!$L$6:$R$505,6,FALSE))),"",VLOOKUP(TEXT($C49,"0000"),Events!$L$6:$R$505,6,FALSE))</f>
        <v/>
      </c>
      <c r="K49" s="50" t="str">
        <f>IF(OR(ISBLANK($C49),ISERROR(VLOOKUP(TEXT($C49,"0000"),Events!$L$6:$R$505,7,FALSE)),ISBLANK(VLOOKUP(TEXT($C49,"0000"),Events!$L$6:$R$505,7,FALSE))),"",VLOOKUP(TEXT($C49,"0000"),Events!$L$6:$R$505,7,FALSE))</f>
        <v/>
      </c>
      <c r="L49" s="50" t="str">
        <f>IF(OR(ISBLANK($C49),ISERROR(VLOOKUP(TEXT($C49,"0000"),Events!$L$6:$R$505,5,FALSE)),ISBLANK(VLOOKUP(TEXT($C49,"0000"),Events!$L$6:$R$505,5,FALSE))),"",VLOOKUP(TEXT($C49,"0000"),Events!$L$6:$R$505,5,FALSE))</f>
        <v/>
      </c>
      <c r="M49" s="50"/>
      <c r="O49" s="29" t="s">
        <v>24</v>
      </c>
    </row>
    <row r="50" spans="1:15" ht="14.25" customHeight="1" x14ac:dyDescent="0.25">
      <c r="A50" s="47" t="str">
        <f>IF(ISNUMBER(B50),MAX(A$11:A49)+1,"")</f>
        <v/>
      </c>
      <c r="B50" s="48"/>
      <c r="C50" s="49"/>
      <c r="D50" s="50" t="str">
        <f>IF(OR(ISBLANK($C50),ISERROR(VLOOKUP(TEXT($C50,"0000"),Events!$L$6:$R$505,3,FALSE)),ISBLANK(VLOOKUP(TEXT($C50,"0000"),Events!$L$6:$R$505,3,FALSE))),"",VLOOKUP(TEXT($C50,"0000"),Events!$L$6:$R$505,3,FALSE))</f>
        <v/>
      </c>
      <c r="E50" s="51" t="str">
        <f>IF(OR(ISBLANK($C50),ISERROR(VLOOKUP(TEXT($C50,"0000"),Events!$L$6:$R$505,2,FALSE)),ISBLANK(VLOOKUP(TEXT($C50,"0000"),Events!$L$6:$R$505,2,FALSE))),"",VLOOKUP(TEXT($C50,"0000"),Events!$L$6:$R$505,2,FALSE))</f>
        <v/>
      </c>
      <c r="F50" s="51"/>
      <c r="G50" s="52" t="str">
        <f t="shared" si="0"/>
        <v/>
      </c>
      <c r="H50" s="53"/>
      <c r="I50" s="51"/>
      <c r="J50" s="51" t="str">
        <f>IF(OR(ISBLANK($C50),ISERROR(VLOOKUP(TEXT($C50,"0000"),Events!$L$6:$R$505,6,FALSE)),ISBLANK(VLOOKUP(TEXT($C50,"0000"),Events!$L$6:$R$505,6,FALSE))),"",VLOOKUP(TEXT($C50,"0000"),Events!$L$6:$R$505,6,FALSE))</f>
        <v/>
      </c>
      <c r="K50" s="50" t="str">
        <f>IF(OR(ISBLANK($C50),ISERROR(VLOOKUP(TEXT($C50,"0000"),Events!$L$6:$R$505,7,FALSE)),ISBLANK(VLOOKUP(TEXT($C50,"0000"),Events!$L$6:$R$505,7,FALSE))),"",VLOOKUP(TEXT($C50,"0000"),Events!$L$6:$R$505,7,FALSE))</f>
        <v/>
      </c>
      <c r="L50" s="50" t="str">
        <f>IF(OR(ISBLANK($C50),ISERROR(VLOOKUP(TEXT($C50,"0000"),Events!$L$6:$R$505,5,FALSE)),ISBLANK(VLOOKUP(TEXT($C50,"0000"),Events!$L$6:$R$505,5,FALSE))),"",VLOOKUP(TEXT($C50,"0000"),Events!$L$6:$R$505,5,FALSE))</f>
        <v/>
      </c>
      <c r="M50" s="50"/>
      <c r="O50" s="93" t="s">
        <v>39</v>
      </c>
    </row>
    <row r="51" spans="1:15" ht="14.25" customHeight="1" x14ac:dyDescent="0.25">
      <c r="A51" s="47" t="str">
        <f>IF(ISNUMBER(B51),MAX(A$11:A50)+1,"")</f>
        <v/>
      </c>
      <c r="B51" s="48"/>
      <c r="C51" s="49"/>
      <c r="D51" s="50" t="str">
        <f>IF(OR(ISBLANK($C51),ISERROR(VLOOKUP(TEXT($C51,"0000"),Events!$L$6:$R$505,3,FALSE)),ISBLANK(VLOOKUP(TEXT($C51,"0000"),Events!$L$6:$R$505,3,FALSE))),"",VLOOKUP(TEXT($C51,"0000"),Events!$L$6:$R$505,3,FALSE))</f>
        <v/>
      </c>
      <c r="E51" s="51" t="str">
        <f>IF(OR(ISBLANK($C51),ISERROR(VLOOKUP(TEXT($C51,"0000"),Events!$L$6:$R$505,2,FALSE)),ISBLANK(VLOOKUP(TEXT($C51,"0000"),Events!$L$6:$R$505,2,FALSE))),"",VLOOKUP(TEXT($C51,"0000"),Events!$L$6:$R$505,2,FALSE))</f>
        <v/>
      </c>
      <c r="F51" s="51"/>
      <c r="G51" s="52" t="str">
        <f t="shared" si="0"/>
        <v/>
      </c>
      <c r="H51" s="53"/>
      <c r="I51" s="51"/>
      <c r="J51" s="51" t="str">
        <f>IF(OR(ISBLANK($C51),ISERROR(VLOOKUP(TEXT($C51,"0000"),Events!$L$6:$R$505,6,FALSE)),ISBLANK(VLOOKUP(TEXT($C51,"0000"),Events!$L$6:$R$505,6,FALSE))),"",VLOOKUP(TEXT($C51,"0000"),Events!$L$6:$R$505,6,FALSE))</f>
        <v/>
      </c>
      <c r="K51" s="50" t="str">
        <f>IF(OR(ISBLANK($C51),ISERROR(VLOOKUP(TEXT($C51,"0000"),Events!$L$6:$R$505,7,FALSE)),ISBLANK(VLOOKUP(TEXT($C51,"0000"),Events!$L$6:$R$505,7,FALSE))),"",VLOOKUP(TEXT($C51,"0000"),Events!$L$6:$R$505,7,FALSE))</f>
        <v/>
      </c>
      <c r="L51" s="50" t="str">
        <f>IF(OR(ISBLANK($C51),ISERROR(VLOOKUP(TEXT($C51,"0000"),Events!$L$6:$R$505,5,FALSE)),ISBLANK(VLOOKUP(TEXT($C51,"0000"),Events!$L$6:$R$505,5,FALSE))),"",VLOOKUP(TEXT($C51,"0000"),Events!$L$6:$R$505,5,FALSE))</f>
        <v/>
      </c>
      <c r="M51" s="50"/>
      <c r="O51" s="93" t="s">
        <v>1095</v>
      </c>
    </row>
    <row r="52" spans="1:15" ht="14.25" customHeight="1" x14ac:dyDescent="0.25">
      <c r="A52" s="47" t="str">
        <f>IF(ISNUMBER(B52),MAX(A$11:A51)+1,"")</f>
        <v/>
      </c>
      <c r="B52" s="48"/>
      <c r="C52" s="49"/>
      <c r="D52" s="50" t="str">
        <f>IF(OR(ISBLANK($C52),ISERROR(VLOOKUP(TEXT($C52,"0000"),Events!$L$6:$R$505,3,FALSE)),ISBLANK(VLOOKUP(TEXT($C52,"0000"),Events!$L$6:$R$505,3,FALSE))),"",VLOOKUP(TEXT($C52,"0000"),Events!$L$6:$R$505,3,FALSE))</f>
        <v/>
      </c>
      <c r="E52" s="51" t="str">
        <f>IF(OR(ISBLANK($C52),ISERROR(VLOOKUP(TEXT($C52,"0000"),Events!$L$6:$R$505,2,FALSE)),ISBLANK(VLOOKUP(TEXT($C52,"0000"),Events!$L$6:$R$505,2,FALSE))),"",VLOOKUP(TEXT($C52,"0000"),Events!$L$6:$R$505,2,FALSE))</f>
        <v/>
      </c>
      <c r="F52" s="51"/>
      <c r="G52" s="52" t="str">
        <f t="shared" si="0"/>
        <v/>
      </c>
      <c r="H52" s="53"/>
      <c r="I52" s="51"/>
      <c r="J52" s="51" t="str">
        <f>IF(OR(ISBLANK($C52),ISERROR(VLOOKUP(TEXT($C52,"0000"),Events!$L$6:$R$505,6,FALSE)),ISBLANK(VLOOKUP(TEXT($C52,"0000"),Events!$L$6:$R$505,6,FALSE))),"",VLOOKUP(TEXT($C52,"0000"),Events!$L$6:$R$505,6,FALSE))</f>
        <v/>
      </c>
      <c r="K52" s="50" t="str">
        <f>IF(OR(ISBLANK($C52),ISERROR(VLOOKUP(TEXT($C52,"0000"),Events!$L$6:$R$505,7,FALSE)),ISBLANK(VLOOKUP(TEXT($C52,"0000"),Events!$L$6:$R$505,7,FALSE))),"",VLOOKUP(TEXT($C52,"0000"),Events!$L$6:$R$505,7,FALSE))</f>
        <v/>
      </c>
      <c r="L52" s="50" t="str">
        <f>IF(OR(ISBLANK($C52),ISERROR(VLOOKUP(TEXT($C52,"0000"),Events!$L$6:$R$505,5,FALSE)),ISBLANK(VLOOKUP(TEXT($C52,"0000"),Events!$L$6:$R$505,5,FALSE))),"",VLOOKUP(TEXT($C52,"0000"),Events!$L$6:$R$505,5,FALSE))</f>
        <v/>
      </c>
      <c r="M52" s="50"/>
      <c r="O52" s="93" t="s">
        <v>1096</v>
      </c>
    </row>
    <row r="53" spans="1:15" ht="14.25" customHeight="1" x14ac:dyDescent="0.25">
      <c r="A53" s="47" t="str">
        <f>IF(ISNUMBER(B53),MAX(A$11:A52)+1,"")</f>
        <v/>
      </c>
      <c r="B53" s="48"/>
      <c r="C53" s="49"/>
      <c r="D53" s="50" t="str">
        <f>IF(OR(ISBLANK($C53),ISERROR(VLOOKUP(TEXT($C53,"0000"),Events!$L$6:$R$505,3,FALSE)),ISBLANK(VLOOKUP(TEXT($C53,"0000"),Events!$L$6:$R$505,3,FALSE))),"",VLOOKUP(TEXT($C53,"0000"),Events!$L$6:$R$505,3,FALSE))</f>
        <v/>
      </c>
      <c r="E53" s="51" t="str">
        <f>IF(OR(ISBLANK($C53),ISERROR(VLOOKUP(TEXT($C53,"0000"),Events!$L$6:$R$505,2,FALSE)),ISBLANK(VLOOKUP(TEXT($C53,"0000"),Events!$L$6:$R$505,2,FALSE))),"",VLOOKUP(TEXT($C53,"0000"),Events!$L$6:$R$505,2,FALSE))</f>
        <v/>
      </c>
      <c r="F53" s="51"/>
      <c r="G53" s="52" t="str">
        <f t="shared" si="0"/>
        <v/>
      </c>
      <c r="H53" s="53"/>
      <c r="I53" s="51"/>
      <c r="J53" s="51" t="str">
        <f>IF(OR(ISBLANK($C53),ISERROR(VLOOKUP(TEXT($C53,"0000"),Events!$L$6:$R$505,6,FALSE)),ISBLANK(VLOOKUP(TEXT($C53,"0000"),Events!$L$6:$R$505,6,FALSE))),"",VLOOKUP(TEXT($C53,"0000"),Events!$L$6:$R$505,6,FALSE))</f>
        <v/>
      </c>
      <c r="K53" s="50" t="str">
        <f>IF(OR(ISBLANK($C53),ISERROR(VLOOKUP(TEXT($C53,"0000"),Events!$L$6:$R$505,7,FALSE)),ISBLANK(VLOOKUP(TEXT($C53,"0000"),Events!$L$6:$R$505,7,FALSE))),"",VLOOKUP(TEXT($C53,"0000"),Events!$L$6:$R$505,7,FALSE))</f>
        <v/>
      </c>
      <c r="L53" s="50" t="str">
        <f>IF(OR(ISBLANK($C53),ISERROR(VLOOKUP(TEXT($C53,"0000"),Events!$L$6:$R$505,5,FALSE)),ISBLANK(VLOOKUP(TEXT($C53,"0000"),Events!$L$6:$R$505,5,FALSE))),"",VLOOKUP(TEXT($C53,"0000"),Events!$L$6:$R$505,5,FALSE))</f>
        <v/>
      </c>
      <c r="M53" s="50"/>
      <c r="O53" s="93" t="s">
        <v>25</v>
      </c>
    </row>
    <row r="54" spans="1:15" ht="14.25" customHeight="1" x14ac:dyDescent="0.25">
      <c r="A54" s="47" t="str">
        <f>IF(ISNUMBER(B54),MAX(A$11:A53)+1,"")</f>
        <v/>
      </c>
      <c r="B54" s="48"/>
      <c r="C54" s="49"/>
      <c r="D54" s="50" t="str">
        <f>IF(OR(ISBLANK($C54),ISERROR(VLOOKUP(TEXT($C54,"0000"),Events!$L$6:$R$505,3,FALSE)),ISBLANK(VLOOKUP(TEXT($C54,"0000"),Events!$L$6:$R$505,3,FALSE))),"",VLOOKUP(TEXT($C54,"0000"),Events!$L$6:$R$505,3,FALSE))</f>
        <v/>
      </c>
      <c r="E54" s="51" t="str">
        <f>IF(OR(ISBLANK($C54),ISERROR(VLOOKUP(TEXT($C54,"0000"),Events!$L$6:$R$505,2,FALSE)),ISBLANK(VLOOKUP(TEXT($C54,"0000"),Events!$L$6:$R$505,2,FALSE))),"",VLOOKUP(TEXT($C54,"0000"),Events!$L$6:$R$505,2,FALSE))</f>
        <v/>
      </c>
      <c r="F54" s="51"/>
      <c r="G54" s="52" t="str">
        <f t="shared" si="0"/>
        <v/>
      </c>
      <c r="H54" s="53"/>
      <c r="I54" s="51"/>
      <c r="J54" s="51" t="str">
        <f>IF(OR(ISBLANK($C54),ISERROR(VLOOKUP(TEXT($C54,"0000"),Events!$L$6:$R$505,6,FALSE)),ISBLANK(VLOOKUP(TEXT($C54,"0000"),Events!$L$6:$R$505,6,FALSE))),"",VLOOKUP(TEXT($C54,"0000"),Events!$L$6:$R$505,6,FALSE))</f>
        <v/>
      </c>
      <c r="K54" s="50" t="str">
        <f>IF(OR(ISBLANK($C54),ISERROR(VLOOKUP(TEXT($C54,"0000"),Events!$L$6:$R$505,7,FALSE)),ISBLANK(VLOOKUP(TEXT($C54,"0000"),Events!$L$6:$R$505,7,FALSE))),"",VLOOKUP(TEXT($C54,"0000"),Events!$L$6:$R$505,7,FALSE))</f>
        <v/>
      </c>
      <c r="L54" s="50" t="str">
        <f>IF(OR(ISBLANK($C54),ISERROR(VLOOKUP(TEXT($C54,"0000"),Events!$L$6:$R$505,5,FALSE)),ISBLANK(VLOOKUP(TEXT($C54,"0000"),Events!$L$6:$R$505,5,FALSE))),"",VLOOKUP(TEXT($C54,"0000"),Events!$L$6:$R$505,5,FALSE))</f>
        <v/>
      </c>
      <c r="M54" s="50"/>
      <c r="O54" s="93" t="s">
        <v>26</v>
      </c>
    </row>
    <row r="55" spans="1:15" ht="14.25" customHeight="1" x14ac:dyDescent="0.25">
      <c r="A55" s="47" t="str">
        <f>IF(ISNUMBER(B55),MAX(A$11:A54)+1,"")</f>
        <v/>
      </c>
      <c r="B55" s="48"/>
      <c r="C55" s="49"/>
      <c r="D55" s="50" t="str">
        <f>IF(OR(ISBLANK($C55),ISERROR(VLOOKUP(TEXT($C55,"0000"),Events!$L$6:$R$505,3,FALSE)),ISBLANK(VLOOKUP(TEXT($C55,"0000"),Events!$L$6:$R$505,3,FALSE))),"",VLOOKUP(TEXT($C55,"0000"),Events!$L$6:$R$505,3,FALSE))</f>
        <v/>
      </c>
      <c r="E55" s="51" t="str">
        <f>IF(OR(ISBLANK($C55),ISERROR(VLOOKUP(TEXT($C55,"0000"),Events!$L$6:$R$505,2,FALSE)),ISBLANK(VLOOKUP(TEXT($C55,"0000"),Events!$L$6:$R$505,2,FALSE))),"",VLOOKUP(TEXT($C55,"0000"),Events!$L$6:$R$505,2,FALSE))</f>
        <v/>
      </c>
      <c r="F55" s="51"/>
      <c r="G55" s="52" t="str">
        <f t="shared" si="0"/>
        <v/>
      </c>
      <c r="H55" s="53"/>
      <c r="I55" s="51"/>
      <c r="J55" s="51" t="str">
        <f>IF(OR(ISBLANK($C55),ISERROR(VLOOKUP(TEXT($C55,"0000"),Events!$L$6:$R$505,6,FALSE)),ISBLANK(VLOOKUP(TEXT($C55,"0000"),Events!$L$6:$R$505,6,FALSE))),"",VLOOKUP(TEXT($C55,"0000"),Events!$L$6:$R$505,6,FALSE))</f>
        <v/>
      </c>
      <c r="K55" s="50" t="str">
        <f>IF(OR(ISBLANK($C55),ISERROR(VLOOKUP(TEXT($C55,"0000"),Events!$L$6:$R$505,7,FALSE)),ISBLANK(VLOOKUP(TEXT($C55,"0000"),Events!$L$6:$R$505,7,FALSE))),"",VLOOKUP(TEXT($C55,"0000"),Events!$L$6:$R$505,7,FALSE))</f>
        <v/>
      </c>
      <c r="L55" s="50" t="str">
        <f>IF(OR(ISBLANK($C55),ISERROR(VLOOKUP(TEXT($C55,"0000"),Events!$L$6:$R$505,5,FALSE)),ISBLANK(VLOOKUP(TEXT($C55,"0000"),Events!$L$6:$R$505,5,FALSE))),"",VLOOKUP(TEXT($C55,"0000"),Events!$L$6:$R$505,5,FALSE))</f>
        <v/>
      </c>
      <c r="M55" s="50"/>
      <c r="O55" s="93" t="s">
        <v>27</v>
      </c>
    </row>
    <row r="56" spans="1:15" ht="14.25" customHeight="1" x14ac:dyDescent="0.25">
      <c r="A56" s="47" t="str">
        <f>IF(ISNUMBER(B56),MAX(A$11:A55)+1,"")</f>
        <v/>
      </c>
      <c r="B56" s="48"/>
      <c r="C56" s="49"/>
      <c r="D56" s="50" t="str">
        <f>IF(OR(ISBLANK($C56),ISERROR(VLOOKUP(TEXT($C56,"0000"),Events!$L$6:$R$505,3,FALSE)),ISBLANK(VLOOKUP(TEXT($C56,"0000"),Events!$L$6:$R$505,3,FALSE))),"",VLOOKUP(TEXT($C56,"0000"),Events!$L$6:$R$505,3,FALSE))</f>
        <v/>
      </c>
      <c r="E56" s="51" t="str">
        <f>IF(OR(ISBLANK($C56),ISERROR(VLOOKUP(TEXT($C56,"0000"),Events!$L$6:$R$505,2,FALSE)),ISBLANK(VLOOKUP(TEXT($C56,"0000"),Events!$L$6:$R$505,2,FALSE))),"",VLOOKUP(TEXT($C56,"0000"),Events!$L$6:$R$505,2,FALSE))</f>
        <v/>
      </c>
      <c r="F56" s="51"/>
      <c r="G56" s="52" t="str">
        <f t="shared" si="0"/>
        <v/>
      </c>
      <c r="H56" s="53"/>
      <c r="I56" s="51"/>
      <c r="J56" s="51" t="str">
        <f>IF(OR(ISBLANK($C56),ISERROR(VLOOKUP(TEXT($C56,"0000"),Events!$L$6:$R$505,6,FALSE)),ISBLANK(VLOOKUP(TEXT($C56,"0000"),Events!$L$6:$R$505,6,FALSE))),"",VLOOKUP(TEXT($C56,"0000"),Events!$L$6:$R$505,6,FALSE))</f>
        <v/>
      </c>
      <c r="K56" s="50" t="str">
        <f>IF(OR(ISBLANK($C56),ISERROR(VLOOKUP(TEXT($C56,"0000"),Events!$L$6:$R$505,7,FALSE)),ISBLANK(VLOOKUP(TEXT($C56,"0000"),Events!$L$6:$R$505,7,FALSE))),"",VLOOKUP(TEXT($C56,"0000"),Events!$L$6:$R$505,7,FALSE))</f>
        <v/>
      </c>
      <c r="L56" s="50" t="str">
        <f>IF(OR(ISBLANK($C56),ISERROR(VLOOKUP(TEXT($C56,"0000"),Events!$L$6:$R$505,5,FALSE)),ISBLANK(VLOOKUP(TEXT($C56,"0000"),Events!$L$6:$R$505,5,FALSE))),"",VLOOKUP(TEXT($C56,"0000"),Events!$L$6:$R$505,5,FALSE))</f>
        <v/>
      </c>
      <c r="M56" s="50"/>
      <c r="O56" s="93" t="s">
        <v>28</v>
      </c>
    </row>
    <row r="57" spans="1:15" ht="14.25" customHeight="1" x14ac:dyDescent="0.25">
      <c r="A57" s="47" t="str">
        <f>IF(ISNUMBER(B57),MAX(A$11:A56)+1,"")</f>
        <v/>
      </c>
      <c r="B57" s="48"/>
      <c r="C57" s="49"/>
      <c r="D57" s="50" t="str">
        <f>IF(OR(ISBLANK($C57),ISERROR(VLOOKUP(TEXT($C57,"0000"),Events!$L$6:$R$505,3,FALSE)),ISBLANK(VLOOKUP(TEXT($C57,"0000"),Events!$L$6:$R$505,3,FALSE))),"",VLOOKUP(TEXT($C57,"0000"),Events!$L$6:$R$505,3,FALSE))</f>
        <v/>
      </c>
      <c r="E57" s="51" t="str">
        <f>IF(OR(ISBLANK($C57),ISERROR(VLOOKUP(TEXT($C57,"0000"),Events!$L$6:$R$505,2,FALSE)),ISBLANK(VLOOKUP(TEXT($C57,"0000"),Events!$L$6:$R$505,2,FALSE))),"",VLOOKUP(TEXT($C57,"0000"),Events!$L$6:$R$505,2,FALSE))</f>
        <v/>
      </c>
      <c r="F57" s="51"/>
      <c r="G57" s="52" t="str">
        <f t="shared" si="0"/>
        <v/>
      </c>
      <c r="H57" s="53"/>
      <c r="I57" s="51"/>
      <c r="J57" s="51" t="str">
        <f>IF(OR(ISBLANK($C57),ISERROR(VLOOKUP(TEXT($C57,"0000"),Events!$L$6:$R$505,6,FALSE)),ISBLANK(VLOOKUP(TEXT($C57,"0000"),Events!$L$6:$R$505,6,FALSE))),"",VLOOKUP(TEXT($C57,"0000"),Events!$L$6:$R$505,6,FALSE))</f>
        <v/>
      </c>
      <c r="K57" s="50" t="str">
        <f>IF(OR(ISBLANK($C57),ISERROR(VLOOKUP(TEXT($C57,"0000"),Events!$L$6:$R$505,7,FALSE)),ISBLANK(VLOOKUP(TEXT($C57,"0000"),Events!$L$6:$R$505,7,FALSE))),"",VLOOKUP(TEXT($C57,"0000"),Events!$L$6:$R$505,7,FALSE))</f>
        <v/>
      </c>
      <c r="L57" s="50" t="str">
        <f>IF(OR(ISBLANK($C57),ISERROR(VLOOKUP(TEXT($C57,"0000"),Events!$L$6:$R$505,5,FALSE)),ISBLANK(VLOOKUP(TEXT($C57,"0000"),Events!$L$6:$R$505,5,FALSE))),"",VLOOKUP(TEXT($C57,"0000"),Events!$L$6:$R$505,5,FALSE))</f>
        <v/>
      </c>
      <c r="M57" s="50"/>
      <c r="O57" s="93" t="s">
        <v>29</v>
      </c>
    </row>
    <row r="58" spans="1:15" ht="14.25" customHeight="1" x14ac:dyDescent="0.25">
      <c r="A58" s="47" t="str">
        <f>IF(ISNUMBER(B58),MAX(A$11:A57)+1,"")</f>
        <v/>
      </c>
      <c r="B58" s="48"/>
      <c r="C58" s="49"/>
      <c r="D58" s="50" t="str">
        <f>IF(OR(ISBLANK($C58),ISERROR(VLOOKUP(TEXT($C58,"0000"),Events!$L$6:$R$505,3,FALSE)),ISBLANK(VLOOKUP(TEXT($C58,"0000"),Events!$L$6:$R$505,3,FALSE))),"",VLOOKUP(TEXT($C58,"0000"),Events!$L$6:$R$505,3,FALSE))</f>
        <v/>
      </c>
      <c r="E58" s="51" t="str">
        <f>IF(OR(ISBLANK($C58),ISERROR(VLOOKUP(TEXT($C58,"0000"),Events!$L$6:$R$505,2,FALSE)),ISBLANK(VLOOKUP(TEXT($C58,"0000"),Events!$L$6:$R$505,2,FALSE))),"",VLOOKUP(TEXT($C58,"0000"),Events!$L$6:$R$505,2,FALSE))</f>
        <v/>
      </c>
      <c r="F58" s="51"/>
      <c r="G58" s="52" t="str">
        <f t="shared" si="0"/>
        <v/>
      </c>
      <c r="H58" s="53"/>
      <c r="I58" s="51"/>
      <c r="J58" s="51" t="str">
        <f>IF(OR(ISBLANK($C58),ISERROR(VLOOKUP(TEXT($C58,"0000"),Events!$L$6:$R$505,6,FALSE)),ISBLANK(VLOOKUP(TEXT($C58,"0000"),Events!$L$6:$R$505,6,FALSE))),"",VLOOKUP(TEXT($C58,"0000"),Events!$L$6:$R$505,6,FALSE))</f>
        <v/>
      </c>
      <c r="K58" s="50" t="str">
        <f>IF(OR(ISBLANK($C58),ISERROR(VLOOKUP(TEXT($C58,"0000"),Events!$L$6:$R$505,7,FALSE)),ISBLANK(VLOOKUP(TEXT($C58,"0000"),Events!$L$6:$R$505,7,FALSE))),"",VLOOKUP(TEXT($C58,"0000"),Events!$L$6:$R$505,7,FALSE))</f>
        <v/>
      </c>
      <c r="L58" s="50" t="str">
        <f>IF(OR(ISBLANK($C58),ISERROR(VLOOKUP(TEXT($C58,"0000"),Events!$L$6:$R$505,5,FALSE)),ISBLANK(VLOOKUP(TEXT($C58,"0000"),Events!$L$6:$R$505,5,FALSE))),"",VLOOKUP(TEXT($C58,"0000"),Events!$L$6:$R$505,5,FALSE))</f>
        <v/>
      </c>
      <c r="M58" s="50"/>
      <c r="O58" s="93" t="s">
        <v>30</v>
      </c>
    </row>
    <row r="59" spans="1:15" ht="14.25" customHeight="1" x14ac:dyDescent="0.25">
      <c r="A59" s="47" t="str">
        <f>IF(ISNUMBER(B59),MAX(A$11:A58)+1,"")</f>
        <v/>
      </c>
      <c r="B59" s="48"/>
      <c r="C59" s="49"/>
      <c r="D59" s="50" t="str">
        <f>IF(OR(ISBLANK($C59),ISERROR(VLOOKUP(TEXT($C59,"0000"),Events!$L$6:$R$505,3,FALSE)),ISBLANK(VLOOKUP(TEXT($C59,"0000"),Events!$L$6:$R$505,3,FALSE))),"",VLOOKUP(TEXT($C59,"0000"),Events!$L$6:$R$505,3,FALSE))</f>
        <v/>
      </c>
      <c r="E59" s="51" t="str">
        <f>IF(OR(ISBLANK($C59),ISERROR(VLOOKUP(TEXT($C59,"0000"),Events!$L$6:$R$505,2,FALSE)),ISBLANK(VLOOKUP(TEXT($C59,"0000"),Events!$L$6:$R$505,2,FALSE))),"",VLOOKUP(TEXT($C59,"0000"),Events!$L$6:$R$505,2,FALSE))</f>
        <v/>
      </c>
      <c r="F59" s="51"/>
      <c r="G59" s="52" t="str">
        <f t="shared" si="0"/>
        <v/>
      </c>
      <c r="H59" s="53"/>
      <c r="I59" s="51"/>
      <c r="J59" s="51" t="str">
        <f>IF(OR(ISBLANK($C59),ISERROR(VLOOKUP(TEXT($C59,"0000"),Events!$L$6:$R$505,6,FALSE)),ISBLANK(VLOOKUP(TEXT($C59,"0000"),Events!$L$6:$R$505,6,FALSE))),"",VLOOKUP(TEXT($C59,"0000"),Events!$L$6:$R$505,6,FALSE))</f>
        <v/>
      </c>
      <c r="K59" s="50" t="str">
        <f>IF(OR(ISBLANK($C59),ISERROR(VLOOKUP(TEXT($C59,"0000"),Events!$L$6:$R$505,7,FALSE)),ISBLANK(VLOOKUP(TEXT($C59,"0000"),Events!$L$6:$R$505,7,FALSE))),"",VLOOKUP(TEXT($C59,"0000"),Events!$L$6:$R$505,7,FALSE))</f>
        <v/>
      </c>
      <c r="L59" s="50" t="str">
        <f>IF(OR(ISBLANK($C59),ISERROR(VLOOKUP(TEXT($C59,"0000"),Events!$L$6:$R$505,5,FALSE)),ISBLANK(VLOOKUP(TEXT($C59,"0000"),Events!$L$6:$R$505,5,FALSE))),"",VLOOKUP(TEXT($C59,"0000"),Events!$L$6:$R$505,5,FALSE))</f>
        <v/>
      </c>
      <c r="M59" s="50"/>
      <c r="O59" s="93" t="s">
        <v>31</v>
      </c>
    </row>
    <row r="60" spans="1:15" ht="14.25" customHeight="1" x14ac:dyDescent="0.25">
      <c r="A60" s="47" t="str">
        <f>IF(ISNUMBER(B60),MAX(A$11:A59)+1,"")</f>
        <v/>
      </c>
      <c r="B60" s="48"/>
      <c r="C60" s="49"/>
      <c r="D60" s="50" t="str">
        <f>IF(OR(ISBLANK($C60),ISERROR(VLOOKUP(TEXT($C60,"0000"),Events!$L$6:$R$505,3,FALSE)),ISBLANK(VLOOKUP(TEXT($C60,"0000"),Events!$L$6:$R$505,3,FALSE))),"",VLOOKUP(TEXT($C60,"0000"),Events!$L$6:$R$505,3,FALSE))</f>
        <v/>
      </c>
      <c r="E60" s="51" t="str">
        <f>IF(OR(ISBLANK($C60),ISERROR(VLOOKUP(TEXT($C60,"0000"),Events!$L$6:$R$505,2,FALSE)),ISBLANK(VLOOKUP(TEXT($C60,"0000"),Events!$L$6:$R$505,2,FALSE))),"",VLOOKUP(TEXT($C60,"0000"),Events!$L$6:$R$505,2,FALSE))</f>
        <v/>
      </c>
      <c r="F60" s="51"/>
      <c r="G60" s="52" t="str">
        <f t="shared" si="0"/>
        <v/>
      </c>
      <c r="H60" s="53"/>
      <c r="I60" s="51"/>
      <c r="J60" s="51" t="str">
        <f>IF(OR(ISBLANK($C60),ISERROR(VLOOKUP(TEXT($C60,"0000"),Events!$L$6:$R$505,6,FALSE)),ISBLANK(VLOOKUP(TEXT($C60,"0000"),Events!$L$6:$R$505,6,FALSE))),"",VLOOKUP(TEXT($C60,"0000"),Events!$L$6:$R$505,6,FALSE))</f>
        <v/>
      </c>
      <c r="K60" s="50" t="str">
        <f>IF(OR(ISBLANK($C60),ISERROR(VLOOKUP(TEXT($C60,"0000"),Events!$L$6:$R$505,7,FALSE)),ISBLANK(VLOOKUP(TEXT($C60,"0000"),Events!$L$6:$R$505,7,FALSE))),"",VLOOKUP(TEXT($C60,"0000"),Events!$L$6:$R$505,7,FALSE))</f>
        <v/>
      </c>
      <c r="L60" s="50" t="str">
        <f>IF(OR(ISBLANK($C60),ISERROR(VLOOKUP(TEXT($C60,"0000"),Events!$L$6:$R$505,5,FALSE)),ISBLANK(VLOOKUP(TEXT($C60,"0000"),Events!$L$6:$R$505,5,FALSE))),"",VLOOKUP(TEXT($C60,"0000"),Events!$L$6:$R$505,5,FALSE))</f>
        <v/>
      </c>
      <c r="M60" s="50"/>
      <c r="O60" s="93" t="s">
        <v>32</v>
      </c>
    </row>
    <row r="61" spans="1:15" ht="14.25" customHeight="1" x14ac:dyDescent="0.25">
      <c r="A61" s="47" t="str">
        <f>IF(ISNUMBER(B61),MAX(A$11:A60)+1,"")</f>
        <v/>
      </c>
      <c r="B61" s="48"/>
      <c r="C61" s="49"/>
      <c r="D61" s="50" t="str">
        <f>IF(OR(ISBLANK($C61),ISERROR(VLOOKUP(TEXT($C61,"0000"),Events!$L$6:$R$505,3,FALSE)),ISBLANK(VLOOKUP(TEXT($C61,"0000"),Events!$L$6:$R$505,3,FALSE))),"",VLOOKUP(TEXT($C61,"0000"),Events!$L$6:$R$505,3,FALSE))</f>
        <v/>
      </c>
      <c r="E61" s="51" t="str">
        <f>IF(OR(ISBLANK($C61),ISERROR(VLOOKUP(TEXT($C61,"0000"),Events!$L$6:$R$505,2,FALSE)),ISBLANK(VLOOKUP(TEXT($C61,"0000"),Events!$L$6:$R$505,2,FALSE))),"",VLOOKUP(TEXT($C61,"0000"),Events!$L$6:$R$505,2,FALSE))</f>
        <v/>
      </c>
      <c r="F61" s="51"/>
      <c r="G61" s="52" t="str">
        <f t="shared" si="0"/>
        <v/>
      </c>
      <c r="H61" s="53"/>
      <c r="I61" s="51"/>
      <c r="J61" s="51" t="str">
        <f>IF(OR(ISBLANK($C61),ISERROR(VLOOKUP(TEXT($C61,"0000"),Events!$L$6:$R$505,6,FALSE)),ISBLANK(VLOOKUP(TEXT($C61,"0000"),Events!$L$6:$R$505,6,FALSE))),"",VLOOKUP(TEXT($C61,"0000"),Events!$L$6:$R$505,6,FALSE))</f>
        <v/>
      </c>
      <c r="K61" s="50" t="str">
        <f>IF(OR(ISBLANK($C61),ISERROR(VLOOKUP(TEXT($C61,"0000"),Events!$L$6:$R$505,7,FALSE)),ISBLANK(VLOOKUP(TEXT($C61,"0000"),Events!$L$6:$R$505,7,FALSE))),"",VLOOKUP(TEXT($C61,"0000"),Events!$L$6:$R$505,7,FALSE))</f>
        <v/>
      </c>
      <c r="L61" s="50" t="str">
        <f>IF(OR(ISBLANK($C61),ISERROR(VLOOKUP(TEXT($C61,"0000"),Events!$L$6:$R$505,5,FALSE)),ISBLANK(VLOOKUP(TEXT($C61,"0000"),Events!$L$6:$R$505,5,FALSE))),"",VLOOKUP(TEXT($C61,"0000"),Events!$L$6:$R$505,5,FALSE))</f>
        <v/>
      </c>
      <c r="M61" s="50"/>
      <c r="O61" s="29" t="s">
        <v>16</v>
      </c>
    </row>
    <row r="62" spans="1:15" ht="14.25" customHeight="1" x14ac:dyDescent="0.25">
      <c r="A62" s="47" t="str">
        <f>IF(ISNUMBER(B62),MAX(A$11:A61)+1,"")</f>
        <v/>
      </c>
      <c r="B62" s="48"/>
      <c r="C62" s="49"/>
      <c r="D62" s="50" t="str">
        <f>IF(OR(ISBLANK($C62),ISERROR(VLOOKUP(TEXT($C62,"0000"),Events!$L$6:$R$505,3,FALSE)),ISBLANK(VLOOKUP(TEXT($C62,"0000"),Events!$L$6:$R$505,3,FALSE))),"",VLOOKUP(TEXT($C62,"0000"),Events!$L$6:$R$505,3,FALSE))</f>
        <v/>
      </c>
      <c r="E62" s="51" t="str">
        <f>IF(OR(ISBLANK($C62),ISERROR(VLOOKUP(TEXT($C62,"0000"),Events!$L$6:$R$505,2,FALSE)),ISBLANK(VLOOKUP(TEXT($C62,"0000"),Events!$L$6:$R$505,2,FALSE))),"",VLOOKUP(TEXT($C62,"0000"),Events!$L$6:$R$505,2,FALSE))</f>
        <v/>
      </c>
      <c r="F62" s="51"/>
      <c r="G62" s="52" t="str">
        <f t="shared" si="0"/>
        <v/>
      </c>
      <c r="H62" s="53"/>
      <c r="I62" s="51"/>
      <c r="J62" s="51" t="str">
        <f>IF(OR(ISBLANK($C62),ISERROR(VLOOKUP(TEXT($C62,"0000"),Events!$L$6:$R$505,6,FALSE)),ISBLANK(VLOOKUP(TEXT($C62,"0000"),Events!$L$6:$R$505,6,FALSE))),"",VLOOKUP(TEXT($C62,"0000"),Events!$L$6:$R$505,6,FALSE))</f>
        <v/>
      </c>
      <c r="K62" s="50" t="str">
        <f>IF(OR(ISBLANK($C62),ISERROR(VLOOKUP(TEXT($C62,"0000"),Events!$L$6:$R$505,7,FALSE)),ISBLANK(VLOOKUP(TEXT($C62,"0000"),Events!$L$6:$R$505,7,FALSE))),"",VLOOKUP(TEXT($C62,"0000"),Events!$L$6:$R$505,7,FALSE))</f>
        <v/>
      </c>
      <c r="L62" s="50" t="str">
        <f>IF(OR(ISBLANK($C62),ISERROR(VLOOKUP(TEXT($C62,"0000"),Events!$L$6:$R$505,5,FALSE)),ISBLANK(VLOOKUP(TEXT($C62,"0000"),Events!$L$6:$R$505,5,FALSE))),"",VLOOKUP(TEXT($C62,"0000"),Events!$L$6:$R$505,5,FALSE))</f>
        <v/>
      </c>
      <c r="M62" s="50"/>
      <c r="O62" s="93" t="s">
        <v>22</v>
      </c>
    </row>
    <row r="63" spans="1:15" ht="14.25" customHeight="1" x14ac:dyDescent="0.25">
      <c r="A63" s="47" t="str">
        <f>IF(ISNUMBER(B63),MAX(A$11:A62)+1,"")</f>
        <v/>
      </c>
      <c r="B63" s="48"/>
      <c r="C63" s="49"/>
      <c r="D63" s="50" t="str">
        <f>IF(OR(ISBLANK($C63),ISERROR(VLOOKUP(TEXT($C63,"0000"),Events!$L$6:$R$505,3,FALSE)),ISBLANK(VLOOKUP(TEXT($C63,"0000"),Events!$L$6:$R$505,3,FALSE))),"",VLOOKUP(TEXT($C63,"0000"),Events!$L$6:$R$505,3,FALSE))</f>
        <v/>
      </c>
      <c r="E63" s="51" t="str">
        <f>IF(OR(ISBLANK($C63),ISERROR(VLOOKUP(TEXT($C63,"0000"),Events!$L$6:$R$505,2,FALSE)),ISBLANK(VLOOKUP(TEXT($C63,"0000"),Events!$L$6:$R$505,2,FALSE))),"",VLOOKUP(TEXT($C63,"0000"),Events!$L$6:$R$505,2,FALSE))</f>
        <v/>
      </c>
      <c r="F63" s="51"/>
      <c r="G63" s="52" t="str">
        <f t="shared" si="0"/>
        <v/>
      </c>
      <c r="H63" s="53"/>
      <c r="I63" s="51"/>
      <c r="J63" s="51" t="str">
        <f>IF(OR(ISBLANK($C63),ISERROR(VLOOKUP(TEXT($C63,"0000"),Events!$L$6:$R$505,6,FALSE)),ISBLANK(VLOOKUP(TEXT($C63,"0000"),Events!$L$6:$R$505,6,FALSE))),"",VLOOKUP(TEXT($C63,"0000"),Events!$L$6:$R$505,6,FALSE))</f>
        <v/>
      </c>
      <c r="K63" s="50" t="str">
        <f>IF(OR(ISBLANK($C63),ISERROR(VLOOKUP(TEXT($C63,"0000"),Events!$L$6:$R$505,7,FALSE)),ISBLANK(VLOOKUP(TEXT($C63,"0000"),Events!$L$6:$R$505,7,FALSE))),"",VLOOKUP(TEXT($C63,"0000"),Events!$L$6:$R$505,7,FALSE))</f>
        <v/>
      </c>
      <c r="L63" s="50" t="str">
        <f>IF(OR(ISBLANK($C63),ISERROR(VLOOKUP(TEXT($C63,"0000"),Events!$L$6:$R$505,5,FALSE)),ISBLANK(VLOOKUP(TEXT($C63,"0000"),Events!$L$6:$R$505,5,FALSE))),"",VLOOKUP(TEXT($C63,"0000"),Events!$L$6:$R$505,5,FALSE))</f>
        <v/>
      </c>
      <c r="M63" s="50"/>
      <c r="O63" s="93" t="s">
        <v>21</v>
      </c>
    </row>
    <row r="64" spans="1:15" ht="14.25" customHeight="1" x14ac:dyDescent="0.25">
      <c r="A64" s="47" t="str">
        <f>IF(ISNUMBER(B64),MAX(A$11:A63)+1,"")</f>
        <v/>
      </c>
      <c r="B64" s="48"/>
      <c r="C64" s="49"/>
      <c r="D64" s="50" t="str">
        <f>IF(OR(ISBLANK($C64),ISERROR(VLOOKUP(TEXT($C64,"0000"),Events!$L$6:$R$505,3,FALSE)),ISBLANK(VLOOKUP(TEXT($C64,"0000"),Events!$L$6:$R$505,3,FALSE))),"",VLOOKUP(TEXT($C64,"0000"),Events!$L$6:$R$505,3,FALSE))</f>
        <v/>
      </c>
      <c r="E64" s="51" t="str">
        <f>IF(OR(ISBLANK($C64),ISERROR(VLOOKUP(TEXT($C64,"0000"),Events!$L$6:$R$505,2,FALSE)),ISBLANK(VLOOKUP(TEXT($C64,"0000"),Events!$L$6:$R$505,2,FALSE))),"",VLOOKUP(TEXT($C64,"0000"),Events!$L$6:$R$505,2,FALSE))</f>
        <v/>
      </c>
      <c r="F64" s="51"/>
      <c r="G64" s="52" t="str">
        <f t="shared" si="0"/>
        <v/>
      </c>
      <c r="H64" s="53"/>
      <c r="I64" s="51"/>
      <c r="J64" s="51" t="str">
        <f>IF(OR(ISBLANK($C64),ISERROR(VLOOKUP(TEXT($C64,"0000"),Events!$L$6:$R$505,6,FALSE)),ISBLANK(VLOOKUP(TEXT($C64,"0000"),Events!$L$6:$R$505,6,FALSE))),"",VLOOKUP(TEXT($C64,"0000"),Events!$L$6:$R$505,6,FALSE))</f>
        <v/>
      </c>
      <c r="K64" s="50" t="str">
        <f>IF(OR(ISBLANK($C64),ISERROR(VLOOKUP(TEXT($C64,"0000"),Events!$L$6:$R$505,7,FALSE)),ISBLANK(VLOOKUP(TEXT($C64,"0000"),Events!$L$6:$R$505,7,FALSE))),"",VLOOKUP(TEXT($C64,"0000"),Events!$L$6:$R$505,7,FALSE))</f>
        <v/>
      </c>
      <c r="L64" s="50" t="str">
        <f>IF(OR(ISBLANK($C64),ISERROR(VLOOKUP(TEXT($C64,"0000"),Events!$L$6:$R$505,5,FALSE)),ISBLANK(VLOOKUP(TEXT($C64,"0000"),Events!$L$6:$R$505,5,FALSE))),"",VLOOKUP(TEXT($C64,"0000"),Events!$L$6:$R$505,5,FALSE))</f>
        <v/>
      </c>
      <c r="M64" s="50"/>
      <c r="O64" s="93" t="s">
        <v>1691</v>
      </c>
    </row>
    <row r="65" spans="1:15" ht="14.25" customHeight="1" x14ac:dyDescent="0.25">
      <c r="A65" s="47" t="str">
        <f>IF(ISNUMBER(B65),MAX(A$11:A64)+1,"")</f>
        <v/>
      </c>
      <c r="B65" s="48"/>
      <c r="C65" s="49"/>
      <c r="D65" s="50" t="str">
        <f>IF(OR(ISBLANK($C65),ISERROR(VLOOKUP(TEXT($C65,"0000"),Events!$L$6:$R$505,3,FALSE)),ISBLANK(VLOOKUP(TEXT($C65,"0000"),Events!$L$6:$R$505,3,FALSE))),"",VLOOKUP(TEXT($C65,"0000"),Events!$L$6:$R$505,3,FALSE))</f>
        <v/>
      </c>
      <c r="E65" s="51" t="str">
        <f>IF(OR(ISBLANK($C65),ISERROR(VLOOKUP(TEXT($C65,"0000"),Events!$L$6:$R$505,2,FALSE)),ISBLANK(VLOOKUP(TEXT($C65,"0000"),Events!$L$6:$R$505,2,FALSE))),"",VLOOKUP(TEXT($C65,"0000"),Events!$L$6:$R$505,2,FALSE))</f>
        <v/>
      </c>
      <c r="F65" s="51"/>
      <c r="G65" s="52" t="str">
        <f t="shared" si="0"/>
        <v/>
      </c>
      <c r="H65" s="53"/>
      <c r="I65" s="51"/>
      <c r="J65" s="51" t="str">
        <f>IF(OR(ISBLANK($C65),ISERROR(VLOOKUP(TEXT($C65,"0000"),Events!$L$6:$R$505,6,FALSE)),ISBLANK(VLOOKUP(TEXT($C65,"0000"),Events!$L$6:$R$505,6,FALSE))),"",VLOOKUP(TEXT($C65,"0000"),Events!$L$6:$R$505,6,FALSE))</f>
        <v/>
      </c>
      <c r="K65" s="50" t="str">
        <f>IF(OR(ISBLANK($C65),ISERROR(VLOOKUP(TEXT($C65,"0000"),Events!$L$6:$R$505,7,FALSE)),ISBLANK(VLOOKUP(TEXT($C65,"0000"),Events!$L$6:$R$505,7,FALSE))),"",VLOOKUP(TEXT($C65,"0000"),Events!$L$6:$R$505,7,FALSE))</f>
        <v/>
      </c>
      <c r="L65" s="50" t="str">
        <f>IF(OR(ISBLANK($C65),ISERROR(VLOOKUP(TEXT($C65,"0000"),Events!$L$6:$R$505,5,FALSE)),ISBLANK(VLOOKUP(TEXT($C65,"0000"),Events!$L$6:$R$505,5,FALSE))),"",VLOOKUP(TEXT($C65,"0000"),Events!$L$6:$R$505,5,FALSE))</f>
        <v/>
      </c>
      <c r="M65" s="50"/>
      <c r="O65" s="93" t="s">
        <v>1692</v>
      </c>
    </row>
    <row r="66" spans="1:15" ht="14.25" customHeight="1" x14ac:dyDescent="0.25">
      <c r="A66" s="47" t="str">
        <f>IF(ISNUMBER(B66),MAX(A$11:A65)+1,"")</f>
        <v/>
      </c>
      <c r="B66" s="48"/>
      <c r="C66" s="49"/>
      <c r="D66" s="50" t="str">
        <f>IF(OR(ISBLANK($C66),ISERROR(VLOOKUP(TEXT($C66,"0000"),Events!$L$6:$R$505,3,FALSE)),ISBLANK(VLOOKUP(TEXT($C66,"0000"),Events!$L$6:$R$505,3,FALSE))),"",VLOOKUP(TEXT($C66,"0000"),Events!$L$6:$R$505,3,FALSE))</f>
        <v/>
      </c>
      <c r="E66" s="51" t="str">
        <f>IF(OR(ISBLANK($C66),ISERROR(VLOOKUP(TEXT($C66,"0000"),Events!$L$6:$R$505,2,FALSE)),ISBLANK(VLOOKUP(TEXT($C66,"0000"),Events!$L$6:$R$505,2,FALSE))),"",VLOOKUP(TEXT($C66,"0000"),Events!$L$6:$R$505,2,FALSE))</f>
        <v/>
      </c>
      <c r="F66" s="51"/>
      <c r="G66" s="52" t="str">
        <f t="shared" si="0"/>
        <v/>
      </c>
      <c r="H66" s="53"/>
      <c r="I66" s="51"/>
      <c r="J66" s="51" t="str">
        <f>IF(OR(ISBLANK($C66),ISERROR(VLOOKUP(TEXT($C66,"0000"),Events!$L$6:$R$505,6,FALSE)),ISBLANK(VLOOKUP(TEXT($C66,"0000"),Events!$L$6:$R$505,6,FALSE))),"",VLOOKUP(TEXT($C66,"0000"),Events!$L$6:$R$505,6,FALSE))</f>
        <v/>
      </c>
      <c r="K66" s="50" t="str">
        <f>IF(OR(ISBLANK($C66),ISERROR(VLOOKUP(TEXT($C66,"0000"),Events!$L$6:$R$505,7,FALSE)),ISBLANK(VLOOKUP(TEXT($C66,"0000"),Events!$L$6:$R$505,7,FALSE))),"",VLOOKUP(TEXT($C66,"0000"),Events!$L$6:$R$505,7,FALSE))</f>
        <v/>
      </c>
      <c r="L66" s="50" t="str">
        <f>IF(OR(ISBLANK($C66),ISERROR(VLOOKUP(TEXT($C66,"0000"),Events!$L$6:$R$505,5,FALSE)),ISBLANK(VLOOKUP(TEXT($C66,"0000"),Events!$L$6:$R$505,5,FALSE))),"",VLOOKUP(TEXT($C66,"0000"),Events!$L$6:$R$505,5,FALSE))</f>
        <v/>
      </c>
      <c r="M66" s="50"/>
      <c r="O66" s="93" t="s">
        <v>1693</v>
      </c>
    </row>
    <row r="67" spans="1:15" ht="14.25" customHeight="1" x14ac:dyDescent="0.25">
      <c r="A67" s="47" t="str">
        <f>IF(ISNUMBER(B67),MAX(A$11:A66)+1,"")</f>
        <v/>
      </c>
      <c r="B67" s="48"/>
      <c r="C67" s="49"/>
      <c r="D67" s="50" t="str">
        <f>IF(OR(ISBLANK($C67),ISERROR(VLOOKUP(TEXT($C67,"0000"),Events!$L$6:$R$505,3,FALSE)),ISBLANK(VLOOKUP(TEXT($C67,"0000"),Events!$L$6:$R$505,3,FALSE))),"",VLOOKUP(TEXT($C67,"0000"),Events!$L$6:$R$505,3,FALSE))</f>
        <v/>
      </c>
      <c r="E67" s="51" t="str">
        <f>IF(OR(ISBLANK($C67),ISERROR(VLOOKUP(TEXT($C67,"0000"),Events!$L$6:$R$505,2,FALSE)),ISBLANK(VLOOKUP(TEXT($C67,"0000"),Events!$L$6:$R$505,2,FALSE))),"",VLOOKUP(TEXT($C67,"0000"),Events!$L$6:$R$505,2,FALSE))</f>
        <v/>
      </c>
      <c r="F67" s="51"/>
      <c r="G67" s="52" t="str">
        <f t="shared" si="0"/>
        <v/>
      </c>
      <c r="H67" s="53"/>
      <c r="I67" s="51"/>
      <c r="J67" s="51" t="str">
        <f>IF(OR(ISBLANK($C67),ISERROR(VLOOKUP(TEXT($C67,"0000"),Events!$L$6:$R$505,6,FALSE)),ISBLANK(VLOOKUP(TEXT($C67,"0000"),Events!$L$6:$R$505,6,FALSE))),"",VLOOKUP(TEXT($C67,"0000"),Events!$L$6:$R$505,6,FALSE))</f>
        <v/>
      </c>
      <c r="K67" s="50" t="str">
        <f>IF(OR(ISBLANK($C67),ISERROR(VLOOKUP(TEXT($C67,"0000"),Events!$L$6:$R$505,7,FALSE)),ISBLANK(VLOOKUP(TEXT($C67,"0000"),Events!$L$6:$R$505,7,FALSE))),"",VLOOKUP(TEXT($C67,"0000"),Events!$L$6:$R$505,7,FALSE))</f>
        <v/>
      </c>
      <c r="L67" s="50" t="str">
        <f>IF(OR(ISBLANK($C67),ISERROR(VLOOKUP(TEXT($C67,"0000"),Events!$L$6:$R$505,5,FALSE)),ISBLANK(VLOOKUP(TEXT($C67,"0000"),Events!$L$6:$R$505,5,FALSE))),"",VLOOKUP(TEXT($C67,"0000"),Events!$L$6:$R$505,5,FALSE))</f>
        <v/>
      </c>
      <c r="M67" s="50"/>
      <c r="O67" s="93" t="s">
        <v>1694</v>
      </c>
    </row>
    <row r="68" spans="1:15" ht="14.25" customHeight="1" x14ac:dyDescent="0.25">
      <c r="A68" s="47" t="str">
        <f>IF(ISNUMBER(B68),MAX(A$11:A67)+1,"")</f>
        <v/>
      </c>
      <c r="B68" s="48"/>
      <c r="C68" s="49"/>
      <c r="D68" s="50" t="str">
        <f>IF(OR(ISBLANK($C68),ISERROR(VLOOKUP(TEXT($C68,"0000"),Events!$L$6:$R$505,3,FALSE)),ISBLANK(VLOOKUP(TEXT($C68,"0000"),Events!$L$6:$R$505,3,FALSE))),"",VLOOKUP(TEXT($C68,"0000"),Events!$L$6:$R$505,3,FALSE))</f>
        <v/>
      </c>
      <c r="E68" s="51" t="str">
        <f>IF(OR(ISBLANK($C68),ISERROR(VLOOKUP(TEXT($C68,"0000"),Events!$L$6:$R$505,2,FALSE)),ISBLANK(VLOOKUP(TEXT($C68,"0000"),Events!$L$6:$R$505,2,FALSE))),"",VLOOKUP(TEXT($C68,"0000"),Events!$L$6:$R$505,2,FALSE))</f>
        <v/>
      </c>
      <c r="F68" s="51"/>
      <c r="G68" s="52" t="str">
        <f t="shared" si="0"/>
        <v/>
      </c>
      <c r="H68" s="53"/>
      <c r="I68" s="51"/>
      <c r="J68" s="51" t="str">
        <f>IF(OR(ISBLANK($C68),ISERROR(VLOOKUP(TEXT($C68,"0000"),Events!$L$6:$R$505,6,FALSE)),ISBLANK(VLOOKUP(TEXT($C68,"0000"),Events!$L$6:$R$505,6,FALSE))),"",VLOOKUP(TEXT($C68,"0000"),Events!$L$6:$R$505,6,FALSE))</f>
        <v/>
      </c>
      <c r="K68" s="50" t="str">
        <f>IF(OR(ISBLANK($C68),ISERROR(VLOOKUP(TEXT($C68,"0000"),Events!$L$6:$R$505,7,FALSE)),ISBLANK(VLOOKUP(TEXT($C68,"0000"),Events!$L$6:$R$505,7,FALSE))),"",VLOOKUP(TEXT($C68,"0000"),Events!$L$6:$R$505,7,FALSE))</f>
        <v/>
      </c>
      <c r="L68" s="50" t="str">
        <f>IF(OR(ISBLANK($C68),ISERROR(VLOOKUP(TEXT($C68,"0000"),Events!$L$6:$R$505,5,FALSE)),ISBLANK(VLOOKUP(TEXT($C68,"0000"),Events!$L$6:$R$505,5,FALSE))),"",VLOOKUP(TEXT($C68,"0000"),Events!$L$6:$R$505,5,FALSE))</f>
        <v/>
      </c>
      <c r="M68" s="50"/>
      <c r="O68" s="93" t="s">
        <v>1695</v>
      </c>
    </row>
    <row r="69" spans="1:15" ht="14.25" customHeight="1" x14ac:dyDescent="0.25">
      <c r="A69" s="47" t="str">
        <f>IF(ISNUMBER(B69),MAX(A$11:A68)+1,"")</f>
        <v/>
      </c>
      <c r="B69" s="48"/>
      <c r="C69" s="49"/>
      <c r="D69" s="50" t="str">
        <f>IF(OR(ISBLANK($C69),ISERROR(VLOOKUP(TEXT($C69,"0000"),Events!$L$6:$R$505,3,FALSE)),ISBLANK(VLOOKUP(TEXT($C69,"0000"),Events!$L$6:$R$505,3,FALSE))),"",VLOOKUP(TEXT($C69,"0000"),Events!$L$6:$R$505,3,FALSE))</f>
        <v/>
      </c>
      <c r="E69" s="51" t="str">
        <f>IF(OR(ISBLANK($C69),ISERROR(VLOOKUP(TEXT($C69,"0000"),Events!$L$6:$R$505,2,FALSE)),ISBLANK(VLOOKUP(TEXT($C69,"0000"),Events!$L$6:$R$505,2,FALSE))),"",VLOOKUP(TEXT($C69,"0000"),Events!$L$6:$R$505,2,FALSE))</f>
        <v/>
      </c>
      <c r="F69" s="51"/>
      <c r="G69" s="52" t="str">
        <f t="shared" si="0"/>
        <v/>
      </c>
      <c r="H69" s="53"/>
      <c r="I69" s="51"/>
      <c r="J69" s="51" t="str">
        <f>IF(OR(ISBLANK($C69),ISERROR(VLOOKUP(TEXT($C69,"0000"),Events!$L$6:$R$505,6,FALSE)),ISBLANK(VLOOKUP(TEXT($C69,"0000"),Events!$L$6:$R$505,6,FALSE))),"",VLOOKUP(TEXT($C69,"0000"),Events!$L$6:$R$505,6,FALSE))</f>
        <v/>
      </c>
      <c r="K69" s="50" t="str">
        <f>IF(OR(ISBLANK($C69),ISERROR(VLOOKUP(TEXT($C69,"0000"),Events!$L$6:$R$505,7,FALSE)),ISBLANK(VLOOKUP(TEXT($C69,"0000"),Events!$L$6:$R$505,7,FALSE))),"",VLOOKUP(TEXT($C69,"0000"),Events!$L$6:$R$505,7,FALSE))</f>
        <v/>
      </c>
      <c r="L69" s="50" t="str">
        <f>IF(OR(ISBLANK($C69),ISERROR(VLOOKUP(TEXT($C69,"0000"),Events!$L$6:$R$505,5,FALSE)),ISBLANK(VLOOKUP(TEXT($C69,"0000"),Events!$L$6:$R$505,5,FALSE))),"",VLOOKUP(TEXT($C69,"0000"),Events!$L$6:$R$505,5,FALSE))</f>
        <v/>
      </c>
      <c r="M69" s="50"/>
      <c r="O69" s="93" t="s">
        <v>1696</v>
      </c>
    </row>
    <row r="70" spans="1:15" ht="14.25" customHeight="1" x14ac:dyDescent="0.25">
      <c r="A70" s="47" t="str">
        <f>IF(ISNUMBER(B70),MAX(A$11:A69)+1,"")</f>
        <v/>
      </c>
      <c r="B70" s="48"/>
      <c r="C70" s="49"/>
      <c r="D70" s="50" t="str">
        <f>IF(OR(ISBLANK($C70),ISERROR(VLOOKUP(TEXT($C70,"0000"),Events!$L$6:$R$505,3,FALSE)),ISBLANK(VLOOKUP(TEXT($C70,"0000"),Events!$L$6:$R$505,3,FALSE))),"",VLOOKUP(TEXT($C70,"0000"),Events!$L$6:$R$505,3,FALSE))</f>
        <v/>
      </c>
      <c r="E70" s="51" t="str">
        <f>IF(OR(ISBLANK($C70),ISERROR(VLOOKUP(TEXT($C70,"0000"),Events!$L$6:$R$505,2,FALSE)),ISBLANK(VLOOKUP(TEXT($C70,"0000"),Events!$L$6:$R$505,2,FALSE))),"",VLOOKUP(TEXT($C70,"0000"),Events!$L$6:$R$505,2,FALSE))</f>
        <v/>
      </c>
      <c r="F70" s="51"/>
      <c r="G70" s="52" t="str">
        <f t="shared" si="0"/>
        <v/>
      </c>
      <c r="H70" s="53"/>
      <c r="I70" s="51"/>
      <c r="J70" s="51" t="str">
        <f>IF(OR(ISBLANK($C70),ISERROR(VLOOKUP(TEXT($C70,"0000"),Events!$L$6:$R$505,6,FALSE)),ISBLANK(VLOOKUP(TEXT($C70,"0000"),Events!$L$6:$R$505,6,FALSE))),"",VLOOKUP(TEXT($C70,"0000"),Events!$L$6:$R$505,6,FALSE))</f>
        <v/>
      </c>
      <c r="K70" s="50" t="str">
        <f>IF(OR(ISBLANK($C70),ISERROR(VLOOKUP(TEXT($C70,"0000"),Events!$L$6:$R$505,7,FALSE)),ISBLANK(VLOOKUP(TEXT($C70,"0000"),Events!$L$6:$R$505,7,FALSE))),"",VLOOKUP(TEXT($C70,"0000"),Events!$L$6:$R$505,7,FALSE))</f>
        <v/>
      </c>
      <c r="L70" s="50" t="str">
        <f>IF(OR(ISBLANK($C70),ISERROR(VLOOKUP(TEXT($C70,"0000"),Events!$L$6:$R$505,5,FALSE)),ISBLANK(VLOOKUP(TEXT($C70,"0000"),Events!$L$6:$R$505,5,FALSE))),"",VLOOKUP(TEXT($C70,"0000"),Events!$L$6:$R$505,5,FALSE))</f>
        <v/>
      </c>
      <c r="M70" s="50"/>
      <c r="O70" s="29" t="s">
        <v>17</v>
      </c>
    </row>
    <row r="71" spans="1:15" ht="14.25" customHeight="1" x14ac:dyDescent="0.25">
      <c r="A71" s="47" t="str">
        <f>IF(ISNUMBER(B71),MAX(A$11:A70)+1,"")</f>
        <v/>
      </c>
      <c r="B71" s="48"/>
      <c r="C71" s="49"/>
      <c r="D71" s="50" t="str">
        <f>IF(OR(ISBLANK($C71),ISERROR(VLOOKUP(TEXT($C71,"0000"),Events!$L$6:$R$505,3,FALSE)),ISBLANK(VLOOKUP(TEXT($C71,"0000"),Events!$L$6:$R$505,3,FALSE))),"",VLOOKUP(TEXT($C71,"0000"),Events!$L$6:$R$505,3,FALSE))</f>
        <v/>
      </c>
      <c r="E71" s="51" t="str">
        <f>IF(OR(ISBLANK($C71),ISERROR(VLOOKUP(TEXT($C71,"0000"),Events!$L$6:$R$505,2,FALSE)),ISBLANK(VLOOKUP(TEXT($C71,"0000"),Events!$L$6:$R$505,2,FALSE))),"",VLOOKUP(TEXT($C71,"0000"),Events!$L$6:$R$505,2,FALSE))</f>
        <v/>
      </c>
      <c r="F71" s="51"/>
      <c r="G71" s="52" t="str">
        <f t="shared" si="0"/>
        <v/>
      </c>
      <c r="H71" s="53"/>
      <c r="I71" s="51"/>
      <c r="J71" s="51" t="str">
        <f>IF(OR(ISBLANK($C71),ISERROR(VLOOKUP(TEXT($C71,"0000"),Events!$L$6:$R$505,6,FALSE)),ISBLANK(VLOOKUP(TEXT($C71,"0000"),Events!$L$6:$R$505,6,FALSE))),"",VLOOKUP(TEXT($C71,"0000"),Events!$L$6:$R$505,6,FALSE))</f>
        <v/>
      </c>
      <c r="K71" s="50" t="str">
        <f>IF(OR(ISBLANK($C71),ISERROR(VLOOKUP(TEXT($C71,"0000"),Events!$L$6:$R$505,7,FALSE)),ISBLANK(VLOOKUP(TEXT($C71,"0000"),Events!$L$6:$R$505,7,FALSE))),"",VLOOKUP(TEXT($C71,"0000"),Events!$L$6:$R$505,7,FALSE))</f>
        <v/>
      </c>
      <c r="L71" s="50" t="str">
        <f>IF(OR(ISBLANK($C71),ISERROR(VLOOKUP(TEXT($C71,"0000"),Events!$L$6:$R$505,5,FALSE)),ISBLANK(VLOOKUP(TEXT($C71,"0000"),Events!$L$6:$R$505,5,FALSE))),"",VLOOKUP(TEXT($C71,"0000"),Events!$L$6:$R$505,5,FALSE))</f>
        <v/>
      </c>
      <c r="M71" s="50"/>
      <c r="O71" s="93" t="s">
        <v>1119</v>
      </c>
    </row>
    <row r="72" spans="1:15" ht="14.25" customHeight="1" x14ac:dyDescent="0.25">
      <c r="A72" s="47" t="str">
        <f>IF(ISNUMBER(B72),MAX(A$11:A71)+1,"")</f>
        <v/>
      </c>
      <c r="B72" s="48"/>
      <c r="C72" s="49"/>
      <c r="D72" s="50" t="str">
        <f>IF(OR(ISBLANK($C72),ISERROR(VLOOKUP(TEXT($C72,"0000"),Events!$L$6:$R$505,3,FALSE)),ISBLANK(VLOOKUP(TEXT($C72,"0000"),Events!$L$6:$R$505,3,FALSE))),"",VLOOKUP(TEXT($C72,"0000"),Events!$L$6:$R$505,3,FALSE))</f>
        <v/>
      </c>
      <c r="E72" s="51" t="str">
        <f>IF(OR(ISBLANK($C72),ISERROR(VLOOKUP(TEXT($C72,"0000"),Events!$L$6:$R$505,2,FALSE)),ISBLANK(VLOOKUP(TEXT($C72,"0000"),Events!$L$6:$R$505,2,FALSE))),"",VLOOKUP(TEXT($C72,"0000"),Events!$L$6:$R$505,2,FALSE))</f>
        <v/>
      </c>
      <c r="F72" s="51"/>
      <c r="G72" s="52" t="str">
        <f t="shared" si="0"/>
        <v/>
      </c>
      <c r="H72" s="53"/>
      <c r="I72" s="51"/>
      <c r="J72" s="51" t="str">
        <f>IF(OR(ISBLANK($C72),ISERROR(VLOOKUP(TEXT($C72,"0000"),Events!$L$6:$R$505,6,FALSE)),ISBLANK(VLOOKUP(TEXT($C72,"0000"),Events!$L$6:$R$505,6,FALSE))),"",VLOOKUP(TEXT($C72,"0000"),Events!$L$6:$R$505,6,FALSE))</f>
        <v/>
      </c>
      <c r="K72" s="50" t="str">
        <f>IF(OR(ISBLANK($C72),ISERROR(VLOOKUP(TEXT($C72,"0000"),Events!$L$6:$R$505,7,FALSE)),ISBLANK(VLOOKUP(TEXT($C72,"0000"),Events!$L$6:$R$505,7,FALSE))),"",VLOOKUP(TEXT($C72,"0000"),Events!$L$6:$R$505,7,FALSE))</f>
        <v/>
      </c>
      <c r="L72" s="50" t="str">
        <f>IF(OR(ISBLANK($C72),ISERROR(VLOOKUP(TEXT($C72,"0000"),Events!$L$6:$R$505,5,FALSE)),ISBLANK(VLOOKUP(TEXT($C72,"0000"),Events!$L$6:$R$505,5,FALSE))),"",VLOOKUP(TEXT($C72,"0000"),Events!$L$6:$R$505,5,FALSE))</f>
        <v/>
      </c>
      <c r="M72" s="50"/>
      <c r="O72" s="93" t="s">
        <v>1120</v>
      </c>
    </row>
    <row r="73" spans="1:15" ht="14.25" customHeight="1" x14ac:dyDescent="0.25">
      <c r="A73" s="47" t="str">
        <f>IF(ISNUMBER(B73),MAX(A$11:A72)+1,"")</f>
        <v/>
      </c>
      <c r="B73" s="48"/>
      <c r="C73" s="49"/>
      <c r="D73" s="50" t="str">
        <f>IF(OR(ISBLANK($C73),ISERROR(VLOOKUP(TEXT($C73,"0000"),Events!$L$6:$R$505,3,FALSE)),ISBLANK(VLOOKUP(TEXT($C73,"0000"),Events!$L$6:$R$505,3,FALSE))),"",VLOOKUP(TEXT($C73,"0000"),Events!$L$6:$R$505,3,FALSE))</f>
        <v/>
      </c>
      <c r="E73" s="51" t="str">
        <f>IF(OR(ISBLANK($C73),ISERROR(VLOOKUP(TEXT($C73,"0000"),Events!$L$6:$R$505,2,FALSE)),ISBLANK(VLOOKUP(TEXT($C73,"0000"),Events!$L$6:$R$505,2,FALSE))),"",VLOOKUP(TEXT($C73,"0000"),Events!$L$6:$R$505,2,FALSE))</f>
        <v/>
      </c>
      <c r="F73" s="51"/>
      <c r="G73" s="52" t="str">
        <f t="shared" si="0"/>
        <v/>
      </c>
      <c r="H73" s="53"/>
      <c r="I73" s="51"/>
      <c r="J73" s="51" t="str">
        <f>IF(OR(ISBLANK($C73),ISERROR(VLOOKUP(TEXT($C73,"0000"),Events!$L$6:$R$505,6,FALSE)),ISBLANK(VLOOKUP(TEXT($C73,"0000"),Events!$L$6:$R$505,6,FALSE))),"",VLOOKUP(TEXT($C73,"0000"),Events!$L$6:$R$505,6,FALSE))</f>
        <v/>
      </c>
      <c r="K73" s="50" t="str">
        <f>IF(OR(ISBLANK($C73),ISERROR(VLOOKUP(TEXT($C73,"0000"),Events!$L$6:$R$505,7,FALSE)),ISBLANK(VLOOKUP(TEXT($C73,"0000"),Events!$L$6:$R$505,7,FALSE))),"",VLOOKUP(TEXT($C73,"0000"),Events!$L$6:$R$505,7,FALSE))</f>
        <v/>
      </c>
      <c r="L73" s="50" t="str">
        <f>IF(OR(ISBLANK($C73),ISERROR(VLOOKUP(TEXT($C73,"0000"),Events!$L$6:$R$505,5,FALSE)),ISBLANK(VLOOKUP(TEXT($C73,"0000"),Events!$L$6:$R$505,5,FALSE))),"",VLOOKUP(TEXT($C73,"0000"),Events!$L$6:$R$505,5,FALSE))</f>
        <v/>
      </c>
      <c r="M73" s="50"/>
      <c r="O73" s="93" t="s">
        <v>1122</v>
      </c>
    </row>
    <row r="74" spans="1:15" ht="14.25" customHeight="1" x14ac:dyDescent="0.25">
      <c r="A74" s="47" t="str">
        <f>IF(ISNUMBER(B74),MAX(A$11:A73)+1,"")</f>
        <v/>
      </c>
      <c r="B74" s="48"/>
      <c r="C74" s="49"/>
      <c r="D74" s="50" t="str">
        <f>IF(OR(ISBLANK($C74),ISERROR(VLOOKUP(TEXT($C74,"0000"),Events!$L$6:$R$505,3,FALSE)),ISBLANK(VLOOKUP(TEXT($C74,"0000"),Events!$L$6:$R$505,3,FALSE))),"",VLOOKUP(TEXT($C74,"0000"),Events!$L$6:$R$505,3,FALSE))</f>
        <v/>
      </c>
      <c r="E74" s="51" t="str">
        <f>IF(OR(ISBLANK($C74),ISERROR(VLOOKUP(TEXT($C74,"0000"),Events!$L$6:$R$505,2,FALSE)),ISBLANK(VLOOKUP(TEXT($C74,"0000"),Events!$L$6:$R$505,2,FALSE))),"",VLOOKUP(TEXT($C74,"0000"),Events!$L$6:$R$505,2,FALSE))</f>
        <v/>
      </c>
      <c r="F74" s="51"/>
      <c r="G74" s="52" t="str">
        <f t="shared" si="0"/>
        <v/>
      </c>
      <c r="H74" s="53"/>
      <c r="I74" s="51"/>
      <c r="J74" s="51" t="str">
        <f>IF(OR(ISBLANK($C74),ISERROR(VLOOKUP(TEXT($C74,"0000"),Events!$L$6:$R$505,6,FALSE)),ISBLANK(VLOOKUP(TEXT($C74,"0000"),Events!$L$6:$R$505,6,FALSE))),"",VLOOKUP(TEXT($C74,"0000"),Events!$L$6:$R$505,6,FALSE))</f>
        <v/>
      </c>
      <c r="K74" s="50" t="str">
        <f>IF(OR(ISBLANK($C74),ISERROR(VLOOKUP(TEXT($C74,"0000"),Events!$L$6:$R$505,7,FALSE)),ISBLANK(VLOOKUP(TEXT($C74,"0000"),Events!$L$6:$R$505,7,FALSE))),"",VLOOKUP(TEXT($C74,"0000"),Events!$L$6:$R$505,7,FALSE))</f>
        <v/>
      </c>
      <c r="L74" s="50" t="str">
        <f>IF(OR(ISBLANK($C74),ISERROR(VLOOKUP(TEXT($C74,"0000"),Events!$L$6:$R$505,5,FALSE)),ISBLANK(VLOOKUP(TEXT($C74,"0000"),Events!$L$6:$R$505,5,FALSE))),"",VLOOKUP(TEXT($C74,"0000"),Events!$L$6:$R$505,5,FALSE))</f>
        <v/>
      </c>
      <c r="M74" s="50"/>
      <c r="O74" s="93" t="s">
        <v>1121</v>
      </c>
    </row>
    <row r="75" spans="1:15" ht="14.25" customHeight="1" x14ac:dyDescent="0.25">
      <c r="A75" s="47" t="str">
        <f>IF(ISNUMBER(B75),MAX(A$11:A74)+1,"")</f>
        <v/>
      </c>
      <c r="B75" s="48"/>
      <c r="C75" s="49"/>
      <c r="D75" s="50" t="str">
        <f>IF(OR(ISBLANK($C75),ISERROR(VLOOKUP(TEXT($C75,"0000"),Events!$L$6:$R$505,3,FALSE)),ISBLANK(VLOOKUP(TEXT($C75,"0000"),Events!$L$6:$R$505,3,FALSE))),"",VLOOKUP(TEXT($C75,"0000"),Events!$L$6:$R$505,3,FALSE))</f>
        <v/>
      </c>
      <c r="E75" s="51" t="str">
        <f>IF(OR(ISBLANK($C75),ISERROR(VLOOKUP(TEXT($C75,"0000"),Events!$L$6:$R$505,2,FALSE)),ISBLANK(VLOOKUP(TEXT($C75,"0000"),Events!$L$6:$R$505,2,FALSE))),"",VLOOKUP(TEXT($C75,"0000"),Events!$L$6:$R$505,2,FALSE))</f>
        <v/>
      </c>
      <c r="F75" s="51"/>
      <c r="G75" s="52" t="str">
        <f t="shared" si="0"/>
        <v/>
      </c>
      <c r="H75" s="53"/>
      <c r="I75" s="51"/>
      <c r="J75" s="51" t="str">
        <f>IF(OR(ISBLANK($C75),ISERROR(VLOOKUP(TEXT($C75,"0000"),Events!$L$6:$R$505,6,FALSE)),ISBLANK(VLOOKUP(TEXT($C75,"0000"),Events!$L$6:$R$505,6,FALSE))),"",VLOOKUP(TEXT($C75,"0000"),Events!$L$6:$R$505,6,FALSE))</f>
        <v/>
      </c>
      <c r="K75" s="50" t="str">
        <f>IF(OR(ISBLANK($C75),ISERROR(VLOOKUP(TEXT($C75,"0000"),Events!$L$6:$R$505,7,FALSE)),ISBLANK(VLOOKUP(TEXT($C75,"0000"),Events!$L$6:$R$505,7,FALSE))),"",VLOOKUP(TEXT($C75,"0000"),Events!$L$6:$R$505,7,FALSE))</f>
        <v/>
      </c>
      <c r="L75" s="50" t="str">
        <f>IF(OR(ISBLANK($C75),ISERROR(VLOOKUP(TEXT($C75,"0000"),Events!$L$6:$R$505,5,FALSE)),ISBLANK(VLOOKUP(TEXT($C75,"0000"),Events!$L$6:$R$505,5,FALSE))),"",VLOOKUP(TEXT($C75,"0000"),Events!$L$6:$R$505,5,FALSE))</f>
        <v/>
      </c>
      <c r="M75" s="50"/>
      <c r="O75" s="93" t="s">
        <v>1123</v>
      </c>
    </row>
    <row r="76" spans="1:15" ht="14.25" customHeight="1" x14ac:dyDescent="0.25">
      <c r="A76" s="47" t="str">
        <f>IF(ISNUMBER(B76),MAX(A$11:A75)+1,"")</f>
        <v/>
      </c>
      <c r="B76" s="48"/>
      <c r="C76" s="49"/>
      <c r="D76" s="50" t="str">
        <f>IF(OR(ISBLANK($C76),ISERROR(VLOOKUP(TEXT($C76,"0000"),Events!$L$6:$R$505,3,FALSE)),ISBLANK(VLOOKUP(TEXT($C76,"0000"),Events!$L$6:$R$505,3,FALSE))),"",VLOOKUP(TEXT($C76,"0000"),Events!$L$6:$R$505,3,FALSE))</f>
        <v/>
      </c>
      <c r="E76" s="51" t="str">
        <f>IF(OR(ISBLANK($C76),ISERROR(VLOOKUP(TEXT($C76,"0000"),Events!$L$6:$R$505,2,FALSE)),ISBLANK(VLOOKUP(TEXT($C76,"0000"),Events!$L$6:$R$505,2,FALSE))),"",VLOOKUP(TEXT($C76,"0000"),Events!$L$6:$R$505,2,FALSE))</f>
        <v/>
      </c>
      <c r="F76" s="51"/>
      <c r="G76" s="52" t="str">
        <f t="shared" si="0"/>
        <v/>
      </c>
      <c r="H76" s="53"/>
      <c r="I76" s="51"/>
      <c r="J76" s="51" t="str">
        <f>IF(OR(ISBLANK($C76),ISERROR(VLOOKUP(TEXT($C76,"0000"),Events!$L$6:$R$505,6,FALSE)),ISBLANK(VLOOKUP(TEXT($C76,"0000"),Events!$L$6:$R$505,6,FALSE))),"",VLOOKUP(TEXT($C76,"0000"),Events!$L$6:$R$505,6,FALSE))</f>
        <v/>
      </c>
      <c r="K76" s="50" t="str">
        <f>IF(OR(ISBLANK($C76),ISERROR(VLOOKUP(TEXT($C76,"0000"),Events!$L$6:$R$505,7,FALSE)),ISBLANK(VLOOKUP(TEXT($C76,"0000"),Events!$L$6:$R$505,7,FALSE))),"",VLOOKUP(TEXT($C76,"0000"),Events!$L$6:$R$505,7,FALSE))</f>
        <v/>
      </c>
      <c r="L76" s="50" t="str">
        <f>IF(OR(ISBLANK($C76),ISERROR(VLOOKUP(TEXT($C76,"0000"),Events!$L$6:$R$505,5,FALSE)),ISBLANK(VLOOKUP(TEXT($C76,"0000"),Events!$L$6:$R$505,5,FALSE))),"",VLOOKUP(TEXT($C76,"0000"),Events!$L$6:$R$505,5,FALSE))</f>
        <v/>
      </c>
      <c r="M76" s="50"/>
      <c r="O76" s="93" t="s">
        <v>1124</v>
      </c>
    </row>
    <row r="77" spans="1:15" ht="14.25" customHeight="1" x14ac:dyDescent="0.25">
      <c r="A77" s="47" t="str">
        <f>IF(ISNUMBER(B77),MAX(A$11:A76)+1,"")</f>
        <v/>
      </c>
      <c r="B77" s="48"/>
      <c r="C77" s="49"/>
      <c r="D77" s="50" t="str">
        <f>IF(OR(ISBLANK($C77),ISERROR(VLOOKUP(TEXT($C77,"0000"),Events!$L$6:$R$505,3,FALSE)),ISBLANK(VLOOKUP(TEXT($C77,"0000"),Events!$L$6:$R$505,3,FALSE))),"",VLOOKUP(TEXT($C77,"0000"),Events!$L$6:$R$505,3,FALSE))</f>
        <v/>
      </c>
      <c r="E77" s="51" t="str">
        <f>IF(OR(ISBLANK($C77),ISERROR(VLOOKUP(TEXT($C77,"0000"),Events!$L$6:$R$505,2,FALSE)),ISBLANK(VLOOKUP(TEXT($C77,"0000"),Events!$L$6:$R$505,2,FALSE))),"",VLOOKUP(TEXT($C77,"0000"),Events!$L$6:$R$505,2,FALSE))</f>
        <v/>
      </c>
      <c r="F77" s="51"/>
      <c r="G77" s="52" t="str">
        <f t="shared" si="0"/>
        <v/>
      </c>
      <c r="H77" s="53"/>
      <c r="I77" s="51"/>
      <c r="J77" s="51" t="str">
        <f>IF(OR(ISBLANK($C77),ISERROR(VLOOKUP(TEXT($C77,"0000"),Events!$L$6:$R$505,6,FALSE)),ISBLANK(VLOOKUP(TEXT($C77,"0000"),Events!$L$6:$R$505,6,FALSE))),"",VLOOKUP(TEXT($C77,"0000"),Events!$L$6:$R$505,6,FALSE))</f>
        <v/>
      </c>
      <c r="K77" s="50" t="str">
        <f>IF(OR(ISBLANK($C77),ISERROR(VLOOKUP(TEXT($C77,"0000"),Events!$L$6:$R$505,7,FALSE)),ISBLANK(VLOOKUP(TEXT($C77,"0000"),Events!$L$6:$R$505,7,FALSE))),"",VLOOKUP(TEXT($C77,"0000"),Events!$L$6:$R$505,7,FALSE))</f>
        <v/>
      </c>
      <c r="L77" s="50" t="str">
        <f>IF(OR(ISBLANK($C77),ISERROR(VLOOKUP(TEXT($C77,"0000"),Events!$L$6:$R$505,5,FALSE)),ISBLANK(VLOOKUP(TEXT($C77,"0000"),Events!$L$6:$R$505,5,FALSE))),"",VLOOKUP(TEXT($C77,"0000"),Events!$L$6:$R$505,5,FALSE))</f>
        <v/>
      </c>
      <c r="M77" s="50"/>
      <c r="O77" s="93" t="s">
        <v>1125</v>
      </c>
    </row>
    <row r="78" spans="1:15" ht="14.25" customHeight="1" x14ac:dyDescent="0.25">
      <c r="A78" s="47" t="str">
        <f>IF(ISNUMBER(B78),MAX(A$11:A77)+1,"")</f>
        <v/>
      </c>
      <c r="B78" s="48"/>
      <c r="C78" s="49"/>
      <c r="D78" s="50" t="str">
        <f>IF(OR(ISBLANK($C78),ISERROR(VLOOKUP(TEXT($C78,"0000"),Events!$L$6:$R$505,3,FALSE)),ISBLANK(VLOOKUP(TEXT($C78,"0000"),Events!$L$6:$R$505,3,FALSE))),"",VLOOKUP(TEXT($C78,"0000"),Events!$L$6:$R$505,3,FALSE))</f>
        <v/>
      </c>
      <c r="E78" s="51" t="str">
        <f>IF(OR(ISBLANK($C78),ISERROR(VLOOKUP(TEXT($C78,"0000"),Events!$L$6:$R$505,2,FALSE)),ISBLANK(VLOOKUP(TEXT($C78,"0000"),Events!$L$6:$R$505,2,FALSE))),"",VLOOKUP(TEXT($C78,"0000"),Events!$L$6:$R$505,2,FALSE))</f>
        <v/>
      </c>
      <c r="F78" s="51"/>
      <c r="G78" s="52" t="str">
        <f t="shared" si="0"/>
        <v/>
      </c>
      <c r="H78" s="53"/>
      <c r="I78" s="51"/>
      <c r="J78" s="51" t="str">
        <f>IF(OR(ISBLANK($C78),ISERROR(VLOOKUP(TEXT($C78,"0000"),Events!$L$6:$R$505,6,FALSE)),ISBLANK(VLOOKUP(TEXT($C78,"0000"),Events!$L$6:$R$505,6,FALSE))),"",VLOOKUP(TEXT($C78,"0000"),Events!$L$6:$R$505,6,FALSE))</f>
        <v/>
      </c>
      <c r="K78" s="50" t="str">
        <f>IF(OR(ISBLANK($C78),ISERROR(VLOOKUP(TEXT($C78,"0000"),Events!$L$6:$R$505,7,FALSE)),ISBLANK(VLOOKUP(TEXT($C78,"0000"),Events!$L$6:$R$505,7,FALSE))),"",VLOOKUP(TEXT($C78,"0000"),Events!$L$6:$R$505,7,FALSE))</f>
        <v/>
      </c>
      <c r="L78" s="50" t="str">
        <f>IF(OR(ISBLANK($C78),ISERROR(VLOOKUP(TEXT($C78,"0000"),Events!$L$6:$R$505,5,FALSE)),ISBLANK(VLOOKUP(TEXT($C78,"0000"),Events!$L$6:$R$505,5,FALSE))),"",VLOOKUP(TEXT($C78,"0000"),Events!$L$6:$R$505,5,FALSE))</f>
        <v/>
      </c>
      <c r="M78" s="50"/>
      <c r="O78" s="93" t="s">
        <v>775</v>
      </c>
    </row>
    <row r="79" spans="1:15" ht="14.25" customHeight="1" x14ac:dyDescent="0.25">
      <c r="A79" s="47" t="str">
        <f>IF(ISNUMBER(B79),MAX(A$11:A78)+1,"")</f>
        <v/>
      </c>
      <c r="B79" s="48"/>
      <c r="C79" s="49"/>
      <c r="D79" s="50" t="str">
        <f>IF(OR(ISBLANK($C79),ISERROR(VLOOKUP(TEXT($C79,"0000"),Events!$L$6:$R$505,3,FALSE)),ISBLANK(VLOOKUP(TEXT($C79,"0000"),Events!$L$6:$R$505,3,FALSE))),"",VLOOKUP(TEXT($C79,"0000"),Events!$L$6:$R$505,3,FALSE))</f>
        <v/>
      </c>
      <c r="E79" s="51" t="str">
        <f>IF(OR(ISBLANK($C79),ISERROR(VLOOKUP(TEXT($C79,"0000"),Events!$L$6:$R$505,2,FALSE)),ISBLANK(VLOOKUP(TEXT($C79,"0000"),Events!$L$6:$R$505,2,FALSE))),"",VLOOKUP(TEXT($C79,"0000"),Events!$L$6:$R$505,2,FALSE))</f>
        <v/>
      </c>
      <c r="F79" s="51"/>
      <c r="G79" s="52" t="str">
        <f t="shared" si="0"/>
        <v/>
      </c>
      <c r="H79" s="53"/>
      <c r="I79" s="51"/>
      <c r="J79" s="51" t="str">
        <f>IF(OR(ISBLANK($C79),ISERROR(VLOOKUP(TEXT($C79,"0000"),Events!$L$6:$R$505,6,FALSE)),ISBLANK(VLOOKUP(TEXT($C79,"0000"),Events!$L$6:$R$505,6,FALSE))),"",VLOOKUP(TEXT($C79,"0000"),Events!$L$6:$R$505,6,FALSE))</f>
        <v/>
      </c>
      <c r="K79" s="50" t="str">
        <f>IF(OR(ISBLANK($C79),ISERROR(VLOOKUP(TEXT($C79,"0000"),Events!$L$6:$R$505,7,FALSE)),ISBLANK(VLOOKUP(TEXT($C79,"0000"),Events!$L$6:$R$505,7,FALSE))),"",VLOOKUP(TEXT($C79,"0000"),Events!$L$6:$R$505,7,FALSE))</f>
        <v/>
      </c>
      <c r="L79" s="50" t="str">
        <f>IF(OR(ISBLANK($C79),ISERROR(VLOOKUP(TEXT($C79,"0000"),Events!$L$6:$R$505,5,FALSE)),ISBLANK(VLOOKUP(TEXT($C79,"0000"),Events!$L$6:$R$505,5,FALSE))),"",VLOOKUP(TEXT($C79,"0000"),Events!$L$6:$R$505,5,FALSE))</f>
        <v/>
      </c>
      <c r="M79" s="50"/>
      <c r="O79" s="93" t="s">
        <v>766</v>
      </c>
    </row>
    <row r="80" spans="1:15" ht="14.25" customHeight="1" x14ac:dyDescent="0.25">
      <c r="A80" s="47" t="str">
        <f>IF(ISNUMBER(B80),MAX(A$11:A79)+1,"")</f>
        <v/>
      </c>
      <c r="B80" s="48"/>
      <c r="C80" s="49"/>
      <c r="D80" s="50" t="str">
        <f>IF(OR(ISBLANK($C80),ISERROR(VLOOKUP(TEXT($C80,"0000"),Events!$L$6:$R$505,3,FALSE)),ISBLANK(VLOOKUP(TEXT($C80,"0000"),Events!$L$6:$R$505,3,FALSE))),"",VLOOKUP(TEXT($C80,"0000"),Events!$L$6:$R$505,3,FALSE))</f>
        <v/>
      </c>
      <c r="E80" s="51" t="str">
        <f>IF(OR(ISBLANK($C80),ISERROR(VLOOKUP(TEXT($C80,"0000"),Events!$L$6:$R$505,2,FALSE)),ISBLANK(VLOOKUP(TEXT($C80,"0000"),Events!$L$6:$R$505,2,FALSE))),"",VLOOKUP(TEXT($C80,"0000"),Events!$L$6:$R$505,2,FALSE))</f>
        <v/>
      </c>
      <c r="F80" s="51"/>
      <c r="G80" s="52" t="str">
        <f t="shared" si="0"/>
        <v/>
      </c>
      <c r="H80" s="53"/>
      <c r="I80" s="51"/>
      <c r="J80" s="51" t="str">
        <f>IF(OR(ISBLANK($C80),ISERROR(VLOOKUP(TEXT($C80,"0000"),Events!$L$6:$R$505,6,FALSE)),ISBLANK(VLOOKUP(TEXT($C80,"0000"),Events!$L$6:$R$505,6,FALSE))),"",VLOOKUP(TEXT($C80,"0000"),Events!$L$6:$R$505,6,FALSE))</f>
        <v/>
      </c>
      <c r="K80" s="50" t="str">
        <f>IF(OR(ISBLANK($C80),ISERROR(VLOOKUP(TEXT($C80,"0000"),Events!$L$6:$R$505,7,FALSE)),ISBLANK(VLOOKUP(TEXT($C80,"0000"),Events!$L$6:$R$505,7,FALSE))),"",VLOOKUP(TEXT($C80,"0000"),Events!$L$6:$R$505,7,FALSE))</f>
        <v/>
      </c>
      <c r="L80" s="50" t="str">
        <f>IF(OR(ISBLANK($C80),ISERROR(VLOOKUP(TEXT($C80,"0000"),Events!$L$6:$R$505,5,FALSE)),ISBLANK(VLOOKUP(TEXT($C80,"0000"),Events!$L$6:$R$505,5,FALSE))),"",VLOOKUP(TEXT($C80,"0000"),Events!$L$6:$R$505,5,FALSE))</f>
        <v/>
      </c>
      <c r="M80" s="50"/>
      <c r="O80" s="93" t="s">
        <v>755</v>
      </c>
    </row>
    <row r="81" spans="1:15" ht="14.25" customHeight="1" x14ac:dyDescent="0.25">
      <c r="A81" s="47" t="str">
        <f>IF(ISNUMBER(B81),MAX(A$11:A80)+1,"")</f>
        <v/>
      </c>
      <c r="B81" s="48"/>
      <c r="C81" s="49"/>
      <c r="D81" s="50" t="str">
        <f>IF(OR(ISBLANK($C81),ISERROR(VLOOKUP(TEXT($C81,"0000"),Events!$L$6:$R$505,3,FALSE)),ISBLANK(VLOOKUP(TEXT($C81,"0000"),Events!$L$6:$R$505,3,FALSE))),"",VLOOKUP(TEXT($C81,"0000"),Events!$L$6:$R$505,3,FALSE))</f>
        <v/>
      </c>
      <c r="E81" s="51" t="str">
        <f>IF(OR(ISBLANK($C81),ISERROR(VLOOKUP(TEXT($C81,"0000"),Events!$L$6:$R$505,2,FALSE)),ISBLANK(VLOOKUP(TEXT($C81,"0000"),Events!$L$6:$R$505,2,FALSE))),"",VLOOKUP(TEXT($C81,"0000"),Events!$L$6:$R$505,2,FALSE))</f>
        <v/>
      </c>
      <c r="F81" s="51"/>
      <c r="G81" s="52" t="str">
        <f t="shared" ref="G81:G144" si="1">IF(ISNUMBER(F81),"km","")</f>
        <v/>
      </c>
      <c r="H81" s="53"/>
      <c r="I81" s="51"/>
      <c r="J81" s="51" t="str">
        <f>IF(OR(ISBLANK($C81),ISERROR(VLOOKUP(TEXT($C81,"0000"),Events!$L$6:$R$505,6,FALSE)),ISBLANK(VLOOKUP(TEXT($C81,"0000"),Events!$L$6:$R$505,6,FALSE))),"",VLOOKUP(TEXT($C81,"0000"),Events!$L$6:$R$505,6,FALSE))</f>
        <v/>
      </c>
      <c r="K81" s="50" t="str">
        <f>IF(OR(ISBLANK($C81),ISERROR(VLOOKUP(TEXT($C81,"0000"),Events!$L$6:$R$505,7,FALSE)),ISBLANK(VLOOKUP(TEXT($C81,"0000"),Events!$L$6:$R$505,7,FALSE))),"",VLOOKUP(TEXT($C81,"0000"),Events!$L$6:$R$505,7,FALSE))</f>
        <v/>
      </c>
      <c r="L81" s="50" t="str">
        <f>IF(OR(ISBLANK($C81),ISERROR(VLOOKUP(TEXT($C81,"0000"),Events!$L$6:$R$505,5,FALSE)),ISBLANK(VLOOKUP(TEXT($C81,"0000"),Events!$L$6:$R$505,5,FALSE))),"",VLOOKUP(TEXT($C81,"0000"),Events!$L$6:$R$505,5,FALSE))</f>
        <v/>
      </c>
      <c r="M81" s="50"/>
      <c r="O81" s="93" t="s">
        <v>756</v>
      </c>
    </row>
    <row r="82" spans="1:15" ht="14.25" customHeight="1" x14ac:dyDescent="0.25">
      <c r="A82" s="47" t="str">
        <f>IF(ISNUMBER(B82),MAX(A$11:A81)+1,"")</f>
        <v/>
      </c>
      <c r="B82" s="48"/>
      <c r="C82" s="49"/>
      <c r="D82" s="50" t="str">
        <f>IF(OR(ISBLANK($C82),ISERROR(VLOOKUP(TEXT($C82,"0000"),Events!$L$6:$R$505,3,FALSE)),ISBLANK(VLOOKUP(TEXT($C82,"0000"),Events!$L$6:$R$505,3,FALSE))),"",VLOOKUP(TEXT($C82,"0000"),Events!$L$6:$R$505,3,FALSE))</f>
        <v/>
      </c>
      <c r="E82" s="51" t="str">
        <f>IF(OR(ISBLANK($C82),ISERROR(VLOOKUP(TEXT($C82,"0000"),Events!$L$6:$R$505,2,FALSE)),ISBLANK(VLOOKUP(TEXT($C82,"0000"),Events!$L$6:$R$505,2,FALSE))),"",VLOOKUP(TEXT($C82,"0000"),Events!$L$6:$R$505,2,FALSE))</f>
        <v/>
      </c>
      <c r="F82" s="51"/>
      <c r="G82" s="52" t="str">
        <f t="shared" si="1"/>
        <v/>
      </c>
      <c r="H82" s="53"/>
      <c r="I82" s="51"/>
      <c r="J82" s="51" t="str">
        <f>IF(OR(ISBLANK($C82),ISERROR(VLOOKUP(TEXT($C82,"0000"),Events!$L$6:$R$505,6,FALSE)),ISBLANK(VLOOKUP(TEXT($C82,"0000"),Events!$L$6:$R$505,6,FALSE))),"",VLOOKUP(TEXT($C82,"0000"),Events!$L$6:$R$505,6,FALSE))</f>
        <v/>
      </c>
      <c r="K82" s="50" t="str">
        <f>IF(OR(ISBLANK($C82),ISERROR(VLOOKUP(TEXT($C82,"0000"),Events!$L$6:$R$505,7,FALSE)),ISBLANK(VLOOKUP(TEXT($C82,"0000"),Events!$L$6:$R$505,7,FALSE))),"",VLOOKUP(TEXT($C82,"0000"),Events!$L$6:$R$505,7,FALSE))</f>
        <v/>
      </c>
      <c r="L82" s="50" t="str">
        <f>IF(OR(ISBLANK($C82),ISERROR(VLOOKUP(TEXT($C82,"0000"),Events!$L$6:$R$505,5,FALSE)),ISBLANK(VLOOKUP(TEXT($C82,"0000"),Events!$L$6:$R$505,5,FALSE))),"",VLOOKUP(TEXT($C82,"0000"),Events!$L$6:$R$505,5,FALSE))</f>
        <v/>
      </c>
      <c r="M82" s="50"/>
      <c r="O82" s="93" t="s">
        <v>36</v>
      </c>
    </row>
    <row r="83" spans="1:15" ht="14.25" customHeight="1" x14ac:dyDescent="0.25">
      <c r="A83" s="47" t="str">
        <f>IF(ISNUMBER(B83),MAX(A$11:A82)+1,"")</f>
        <v/>
      </c>
      <c r="B83" s="48"/>
      <c r="C83" s="49"/>
      <c r="D83" s="50" t="str">
        <f>IF(OR(ISBLANK($C83),ISERROR(VLOOKUP(TEXT($C83,"0000"),Events!$L$6:$R$505,3,FALSE)),ISBLANK(VLOOKUP(TEXT($C83,"0000"),Events!$L$6:$R$505,3,FALSE))),"",VLOOKUP(TEXT($C83,"0000"),Events!$L$6:$R$505,3,FALSE))</f>
        <v/>
      </c>
      <c r="E83" s="51" t="str">
        <f>IF(OR(ISBLANK($C83),ISERROR(VLOOKUP(TEXT($C83,"0000"),Events!$L$6:$R$505,2,FALSE)),ISBLANK(VLOOKUP(TEXT($C83,"0000"),Events!$L$6:$R$505,2,FALSE))),"",VLOOKUP(TEXT($C83,"0000"),Events!$L$6:$R$505,2,FALSE))</f>
        <v/>
      </c>
      <c r="F83" s="51"/>
      <c r="G83" s="52" t="str">
        <f t="shared" si="1"/>
        <v/>
      </c>
      <c r="H83" s="53"/>
      <c r="I83" s="51"/>
      <c r="J83" s="51" t="str">
        <f>IF(OR(ISBLANK($C83),ISERROR(VLOOKUP(TEXT($C83,"0000"),Events!$L$6:$R$505,6,FALSE)),ISBLANK(VLOOKUP(TEXT($C83,"0000"),Events!$L$6:$R$505,6,FALSE))),"",VLOOKUP(TEXT($C83,"0000"),Events!$L$6:$R$505,6,FALSE))</f>
        <v/>
      </c>
      <c r="K83" s="50" t="str">
        <f>IF(OR(ISBLANK($C83),ISERROR(VLOOKUP(TEXT($C83,"0000"),Events!$L$6:$R$505,7,FALSE)),ISBLANK(VLOOKUP(TEXT($C83,"0000"),Events!$L$6:$R$505,7,FALSE))),"",VLOOKUP(TEXT($C83,"0000"),Events!$L$6:$R$505,7,FALSE))</f>
        <v/>
      </c>
      <c r="L83" s="50" t="str">
        <f>IF(OR(ISBLANK($C83),ISERROR(VLOOKUP(TEXT($C83,"0000"),Events!$L$6:$R$505,5,FALSE)),ISBLANK(VLOOKUP(TEXT($C83,"0000"),Events!$L$6:$R$505,5,FALSE))),"",VLOOKUP(TEXT($C83,"0000"),Events!$L$6:$R$505,5,FALSE))</f>
        <v/>
      </c>
      <c r="M83" s="50"/>
      <c r="O83" s="93" t="s">
        <v>37</v>
      </c>
    </row>
    <row r="84" spans="1:15" ht="14.25" customHeight="1" x14ac:dyDescent="0.25">
      <c r="A84" s="47" t="str">
        <f>IF(ISNUMBER(B84),MAX(A$11:A83)+1,"")</f>
        <v/>
      </c>
      <c r="B84" s="48"/>
      <c r="C84" s="49"/>
      <c r="D84" s="50" t="str">
        <f>IF(OR(ISBLANK($C84),ISERROR(VLOOKUP(TEXT($C84,"0000"),Events!$L$6:$R$505,3,FALSE)),ISBLANK(VLOOKUP(TEXT($C84,"0000"),Events!$L$6:$R$505,3,FALSE))),"",VLOOKUP(TEXT($C84,"0000"),Events!$L$6:$R$505,3,FALSE))</f>
        <v/>
      </c>
      <c r="E84" s="51" t="str">
        <f>IF(OR(ISBLANK($C84),ISERROR(VLOOKUP(TEXT($C84,"0000"),Events!$L$6:$R$505,2,FALSE)),ISBLANK(VLOOKUP(TEXT($C84,"0000"),Events!$L$6:$R$505,2,FALSE))),"",VLOOKUP(TEXT($C84,"0000"),Events!$L$6:$R$505,2,FALSE))</f>
        <v/>
      </c>
      <c r="F84" s="51"/>
      <c r="G84" s="52" t="str">
        <f t="shared" si="1"/>
        <v/>
      </c>
      <c r="H84" s="53"/>
      <c r="I84" s="51"/>
      <c r="J84" s="51" t="str">
        <f>IF(OR(ISBLANK($C84),ISERROR(VLOOKUP(TEXT($C84,"0000"),Events!$L$6:$R$505,6,FALSE)),ISBLANK(VLOOKUP(TEXT($C84,"0000"),Events!$L$6:$R$505,6,FALSE))),"",VLOOKUP(TEXT($C84,"0000"),Events!$L$6:$R$505,6,FALSE))</f>
        <v/>
      </c>
      <c r="K84" s="50" t="str">
        <f>IF(OR(ISBLANK($C84),ISERROR(VLOOKUP(TEXT($C84,"0000"),Events!$L$6:$R$505,7,FALSE)),ISBLANK(VLOOKUP(TEXT($C84,"0000"),Events!$L$6:$R$505,7,FALSE))),"",VLOOKUP(TEXT($C84,"0000"),Events!$L$6:$R$505,7,FALSE))</f>
        <v/>
      </c>
      <c r="L84" s="50" t="str">
        <f>IF(OR(ISBLANK($C84),ISERROR(VLOOKUP(TEXT($C84,"0000"),Events!$L$6:$R$505,5,FALSE)),ISBLANK(VLOOKUP(TEXT($C84,"0000"),Events!$L$6:$R$505,5,FALSE))),"",VLOOKUP(TEXT($C84,"0000"),Events!$L$6:$R$505,5,FALSE))</f>
        <v/>
      </c>
      <c r="M84" s="50"/>
      <c r="O84" s="93" t="s">
        <v>38</v>
      </c>
    </row>
    <row r="85" spans="1:15" ht="14.25" customHeight="1" x14ac:dyDescent="0.25">
      <c r="A85" s="47" t="str">
        <f>IF(ISNUMBER(B85),MAX(A$11:A84)+1,"")</f>
        <v/>
      </c>
      <c r="B85" s="48"/>
      <c r="C85" s="49"/>
      <c r="D85" s="50" t="str">
        <f>IF(OR(ISBLANK($C85),ISERROR(VLOOKUP(TEXT($C85,"0000"),Events!$L$6:$R$505,3,FALSE)),ISBLANK(VLOOKUP(TEXT($C85,"0000"),Events!$L$6:$R$505,3,FALSE))),"",VLOOKUP(TEXT($C85,"0000"),Events!$L$6:$R$505,3,FALSE))</f>
        <v/>
      </c>
      <c r="E85" s="51" t="str">
        <f>IF(OR(ISBLANK($C85),ISERROR(VLOOKUP(TEXT($C85,"0000"),Events!$L$6:$R$505,2,FALSE)),ISBLANK(VLOOKUP(TEXT($C85,"0000"),Events!$L$6:$R$505,2,FALSE))),"",VLOOKUP(TEXT($C85,"0000"),Events!$L$6:$R$505,2,FALSE))</f>
        <v/>
      </c>
      <c r="F85" s="51"/>
      <c r="G85" s="52" t="str">
        <f t="shared" si="1"/>
        <v/>
      </c>
      <c r="H85" s="53"/>
      <c r="I85" s="51"/>
      <c r="J85" s="51" t="str">
        <f>IF(OR(ISBLANK($C85),ISERROR(VLOOKUP(TEXT($C85,"0000"),Events!$L$6:$R$505,6,FALSE)),ISBLANK(VLOOKUP(TEXT($C85,"0000"),Events!$L$6:$R$505,6,FALSE))),"",VLOOKUP(TEXT($C85,"0000"),Events!$L$6:$R$505,6,FALSE))</f>
        <v/>
      </c>
      <c r="K85" s="50" t="str">
        <f>IF(OR(ISBLANK($C85),ISERROR(VLOOKUP(TEXT($C85,"0000"),Events!$L$6:$R$505,7,FALSE)),ISBLANK(VLOOKUP(TEXT($C85,"0000"),Events!$L$6:$R$505,7,FALSE))),"",VLOOKUP(TEXT($C85,"0000"),Events!$L$6:$R$505,7,FALSE))</f>
        <v/>
      </c>
      <c r="L85" s="50" t="str">
        <f>IF(OR(ISBLANK($C85),ISERROR(VLOOKUP(TEXT($C85,"0000"),Events!$L$6:$R$505,5,FALSE)),ISBLANK(VLOOKUP(TEXT($C85,"0000"),Events!$L$6:$R$505,5,FALSE))),"",VLOOKUP(TEXT($C85,"0000"),Events!$L$6:$R$505,5,FALSE))</f>
        <v/>
      </c>
      <c r="M85" s="50"/>
      <c r="O85" s="93" t="s">
        <v>758</v>
      </c>
    </row>
    <row r="86" spans="1:15" ht="14.25" customHeight="1" x14ac:dyDescent="0.25">
      <c r="A86" s="47" t="str">
        <f>IF(ISNUMBER(B86),MAX(A$11:A85)+1,"")</f>
        <v/>
      </c>
      <c r="B86" s="48"/>
      <c r="C86" s="49"/>
      <c r="D86" s="50" t="str">
        <f>IF(OR(ISBLANK($C86),ISERROR(VLOOKUP(TEXT($C86,"0000"),Events!$L$6:$R$505,3,FALSE)),ISBLANK(VLOOKUP(TEXT($C86,"0000"),Events!$L$6:$R$505,3,FALSE))),"",VLOOKUP(TEXT($C86,"0000"),Events!$L$6:$R$505,3,FALSE))</f>
        <v/>
      </c>
      <c r="E86" s="51" t="str">
        <f>IF(OR(ISBLANK($C86),ISERROR(VLOOKUP(TEXT($C86,"0000"),Events!$L$6:$R$505,2,FALSE)),ISBLANK(VLOOKUP(TEXT($C86,"0000"),Events!$L$6:$R$505,2,FALSE))),"",VLOOKUP(TEXT($C86,"0000"),Events!$L$6:$R$505,2,FALSE))</f>
        <v/>
      </c>
      <c r="F86" s="51"/>
      <c r="G86" s="52" t="str">
        <f t="shared" si="1"/>
        <v/>
      </c>
      <c r="H86" s="53"/>
      <c r="I86" s="51"/>
      <c r="J86" s="51" t="str">
        <f>IF(OR(ISBLANK($C86),ISERROR(VLOOKUP(TEXT($C86,"0000"),Events!$L$6:$R$505,6,FALSE)),ISBLANK(VLOOKUP(TEXT($C86,"0000"),Events!$L$6:$R$505,6,FALSE))),"",VLOOKUP(TEXT($C86,"0000"),Events!$L$6:$R$505,6,FALSE))</f>
        <v/>
      </c>
      <c r="K86" s="50" t="str">
        <f>IF(OR(ISBLANK($C86),ISERROR(VLOOKUP(TEXT($C86,"0000"),Events!$L$6:$R$505,7,FALSE)),ISBLANK(VLOOKUP(TEXT($C86,"0000"),Events!$L$6:$R$505,7,FALSE))),"",VLOOKUP(TEXT($C86,"0000"),Events!$L$6:$R$505,7,FALSE))</f>
        <v/>
      </c>
      <c r="L86" s="50" t="str">
        <f>IF(OR(ISBLANK($C86),ISERROR(VLOOKUP(TEXT($C86,"0000"),Events!$L$6:$R$505,5,FALSE)),ISBLANK(VLOOKUP(TEXT($C86,"0000"),Events!$L$6:$R$505,5,FALSE))),"",VLOOKUP(TEXT($C86,"0000"),Events!$L$6:$R$505,5,FALSE))</f>
        <v/>
      </c>
      <c r="M86" s="50"/>
      <c r="O86" s="93" t="s">
        <v>757</v>
      </c>
    </row>
    <row r="87" spans="1:15" ht="14.25" customHeight="1" x14ac:dyDescent="0.25">
      <c r="A87" s="47" t="str">
        <f>IF(ISNUMBER(B87),MAX(A$11:A86)+1,"")</f>
        <v/>
      </c>
      <c r="B87" s="48"/>
      <c r="C87" s="49"/>
      <c r="D87" s="50" t="str">
        <f>IF(OR(ISBLANK($C87),ISERROR(VLOOKUP(TEXT($C87,"0000"),Events!$L$6:$R$505,3,FALSE)),ISBLANK(VLOOKUP(TEXT($C87,"0000"),Events!$L$6:$R$505,3,FALSE))),"",VLOOKUP(TEXT($C87,"0000"),Events!$L$6:$R$505,3,FALSE))</f>
        <v/>
      </c>
      <c r="E87" s="51" t="str">
        <f>IF(OR(ISBLANK($C87),ISERROR(VLOOKUP(TEXT($C87,"0000"),Events!$L$6:$R$505,2,FALSE)),ISBLANK(VLOOKUP(TEXT($C87,"0000"),Events!$L$6:$R$505,2,FALSE))),"",VLOOKUP(TEXT($C87,"0000"),Events!$L$6:$R$505,2,FALSE))</f>
        <v/>
      </c>
      <c r="F87" s="51"/>
      <c r="G87" s="52" t="str">
        <f t="shared" si="1"/>
        <v/>
      </c>
      <c r="H87" s="53"/>
      <c r="I87" s="51"/>
      <c r="J87" s="51" t="str">
        <f>IF(OR(ISBLANK($C87),ISERROR(VLOOKUP(TEXT($C87,"0000"),Events!$L$6:$R$505,6,FALSE)),ISBLANK(VLOOKUP(TEXT($C87,"0000"),Events!$L$6:$R$505,6,FALSE))),"",VLOOKUP(TEXT($C87,"0000"),Events!$L$6:$R$505,6,FALSE))</f>
        <v/>
      </c>
      <c r="K87" s="50" t="str">
        <f>IF(OR(ISBLANK($C87),ISERROR(VLOOKUP(TEXT($C87,"0000"),Events!$L$6:$R$505,7,FALSE)),ISBLANK(VLOOKUP(TEXT($C87,"0000"),Events!$L$6:$R$505,7,FALSE))),"",VLOOKUP(TEXT($C87,"0000"),Events!$L$6:$R$505,7,FALSE))</f>
        <v/>
      </c>
      <c r="L87" s="50" t="str">
        <f>IF(OR(ISBLANK($C87),ISERROR(VLOOKUP(TEXT($C87,"0000"),Events!$L$6:$R$505,5,FALSE)),ISBLANK(VLOOKUP(TEXT($C87,"0000"),Events!$L$6:$R$505,5,FALSE))),"",VLOOKUP(TEXT($C87,"0000"),Events!$L$6:$R$505,5,FALSE))</f>
        <v/>
      </c>
      <c r="M87" s="50"/>
      <c r="O87" s="29" t="s">
        <v>1112</v>
      </c>
    </row>
    <row r="88" spans="1:15" ht="14.25" customHeight="1" x14ac:dyDescent="0.25">
      <c r="A88" s="47" t="str">
        <f>IF(ISNUMBER(B88),MAX(A$11:A87)+1,"")</f>
        <v/>
      </c>
      <c r="B88" s="48"/>
      <c r="C88" s="49"/>
      <c r="D88" s="50" t="str">
        <f>IF(OR(ISBLANK($C88),ISERROR(VLOOKUP(TEXT($C88,"0000"),Events!$L$6:$R$505,3,FALSE)),ISBLANK(VLOOKUP(TEXT($C88,"0000"),Events!$L$6:$R$505,3,FALSE))),"",VLOOKUP(TEXT($C88,"0000"),Events!$L$6:$R$505,3,FALSE))</f>
        <v/>
      </c>
      <c r="E88" s="51" t="str">
        <f>IF(OR(ISBLANK($C88),ISERROR(VLOOKUP(TEXT($C88,"0000"),Events!$L$6:$R$505,2,FALSE)),ISBLANK(VLOOKUP(TEXT($C88,"0000"),Events!$L$6:$R$505,2,FALSE))),"",VLOOKUP(TEXT($C88,"0000"),Events!$L$6:$R$505,2,FALSE))</f>
        <v/>
      </c>
      <c r="F88" s="51"/>
      <c r="G88" s="52" t="str">
        <f t="shared" si="1"/>
        <v/>
      </c>
      <c r="H88" s="53"/>
      <c r="I88" s="51"/>
      <c r="J88" s="51" t="str">
        <f>IF(OR(ISBLANK($C88),ISERROR(VLOOKUP(TEXT($C88,"0000"),Events!$L$6:$R$505,6,FALSE)),ISBLANK(VLOOKUP(TEXT($C88,"0000"),Events!$L$6:$R$505,6,FALSE))),"",VLOOKUP(TEXT($C88,"0000"),Events!$L$6:$R$505,6,FALSE))</f>
        <v/>
      </c>
      <c r="K88" s="50" t="str">
        <f>IF(OR(ISBLANK($C88),ISERROR(VLOOKUP(TEXT($C88,"0000"),Events!$L$6:$R$505,7,FALSE)),ISBLANK(VLOOKUP(TEXT($C88,"0000"),Events!$L$6:$R$505,7,FALSE))),"",VLOOKUP(TEXT($C88,"0000"),Events!$L$6:$R$505,7,FALSE))</f>
        <v/>
      </c>
      <c r="L88" s="50" t="str">
        <f>IF(OR(ISBLANK($C88),ISERROR(VLOOKUP(TEXT($C88,"0000"),Events!$L$6:$R$505,5,FALSE)),ISBLANK(VLOOKUP(TEXT($C88,"0000"),Events!$L$6:$R$505,5,FALSE))),"",VLOOKUP(TEXT($C88,"0000"),Events!$L$6:$R$505,5,FALSE))</f>
        <v/>
      </c>
      <c r="M88" s="50"/>
      <c r="O88" s="93" t="s">
        <v>1113</v>
      </c>
    </row>
    <row r="89" spans="1:15" ht="14.25" customHeight="1" x14ac:dyDescent="0.25">
      <c r="A89" s="47" t="str">
        <f>IF(ISNUMBER(B89),MAX(A$11:A88)+1,"")</f>
        <v/>
      </c>
      <c r="B89" s="48"/>
      <c r="C89" s="49"/>
      <c r="D89" s="50" t="str">
        <f>IF(OR(ISBLANK($C89),ISERROR(VLOOKUP(TEXT($C89,"0000"),Events!$L$6:$R$505,3,FALSE)),ISBLANK(VLOOKUP(TEXT($C89,"0000"),Events!$L$6:$R$505,3,FALSE))),"",VLOOKUP(TEXT($C89,"0000"),Events!$L$6:$R$505,3,FALSE))</f>
        <v/>
      </c>
      <c r="E89" s="51" t="str">
        <f>IF(OR(ISBLANK($C89),ISERROR(VLOOKUP(TEXT($C89,"0000"),Events!$L$6:$R$505,2,FALSE)),ISBLANK(VLOOKUP(TEXT($C89,"0000"),Events!$L$6:$R$505,2,FALSE))),"",VLOOKUP(TEXT($C89,"0000"),Events!$L$6:$R$505,2,FALSE))</f>
        <v/>
      </c>
      <c r="F89" s="51"/>
      <c r="G89" s="52" t="str">
        <f t="shared" si="1"/>
        <v/>
      </c>
      <c r="H89" s="53"/>
      <c r="I89" s="51"/>
      <c r="J89" s="51" t="str">
        <f>IF(OR(ISBLANK($C89),ISERROR(VLOOKUP(TEXT($C89,"0000"),Events!$L$6:$R$505,6,FALSE)),ISBLANK(VLOOKUP(TEXT($C89,"0000"),Events!$L$6:$R$505,6,FALSE))),"",VLOOKUP(TEXT($C89,"0000"),Events!$L$6:$R$505,6,FALSE))</f>
        <v/>
      </c>
      <c r="K89" s="50" t="str">
        <f>IF(OR(ISBLANK($C89),ISERROR(VLOOKUP(TEXT($C89,"0000"),Events!$L$6:$R$505,7,FALSE)),ISBLANK(VLOOKUP(TEXT($C89,"0000"),Events!$L$6:$R$505,7,FALSE))),"",VLOOKUP(TEXT($C89,"0000"),Events!$L$6:$R$505,7,FALSE))</f>
        <v/>
      </c>
      <c r="L89" s="50" t="str">
        <f>IF(OR(ISBLANK($C89),ISERROR(VLOOKUP(TEXT($C89,"0000"),Events!$L$6:$R$505,5,FALSE)),ISBLANK(VLOOKUP(TEXT($C89,"0000"),Events!$L$6:$R$505,5,FALSE))),"",VLOOKUP(TEXT($C89,"0000"),Events!$L$6:$R$505,5,FALSE))</f>
        <v/>
      </c>
      <c r="M89" s="50"/>
      <c r="O89" s="93" t="s">
        <v>1114</v>
      </c>
    </row>
    <row r="90" spans="1:15" ht="14.25" customHeight="1" x14ac:dyDescent="0.25">
      <c r="A90" s="47" t="str">
        <f>IF(ISNUMBER(B90),MAX(A$11:A89)+1,"")</f>
        <v/>
      </c>
      <c r="B90" s="48"/>
      <c r="C90" s="49"/>
      <c r="D90" s="50" t="str">
        <f>IF(OR(ISBLANK($C90),ISERROR(VLOOKUP(TEXT($C90,"0000"),Events!$L$6:$R$505,3,FALSE)),ISBLANK(VLOOKUP(TEXT($C90,"0000"),Events!$L$6:$R$505,3,FALSE))),"",VLOOKUP(TEXT($C90,"0000"),Events!$L$6:$R$505,3,FALSE))</f>
        <v/>
      </c>
      <c r="E90" s="51" t="str">
        <f>IF(OR(ISBLANK($C90),ISERROR(VLOOKUP(TEXT($C90,"0000"),Events!$L$6:$R$505,2,FALSE)),ISBLANK(VLOOKUP(TEXT($C90,"0000"),Events!$L$6:$R$505,2,FALSE))),"",VLOOKUP(TEXT($C90,"0000"),Events!$L$6:$R$505,2,FALSE))</f>
        <v/>
      </c>
      <c r="F90" s="51"/>
      <c r="G90" s="52" t="str">
        <f t="shared" si="1"/>
        <v/>
      </c>
      <c r="H90" s="53"/>
      <c r="I90" s="51"/>
      <c r="J90" s="51" t="str">
        <f>IF(OR(ISBLANK($C90),ISERROR(VLOOKUP(TEXT($C90,"0000"),Events!$L$6:$R$505,6,FALSE)),ISBLANK(VLOOKUP(TEXT($C90,"0000"),Events!$L$6:$R$505,6,FALSE))),"",VLOOKUP(TEXT($C90,"0000"),Events!$L$6:$R$505,6,FALSE))</f>
        <v/>
      </c>
      <c r="K90" s="50" t="str">
        <f>IF(OR(ISBLANK($C90),ISERROR(VLOOKUP(TEXT($C90,"0000"),Events!$L$6:$R$505,7,FALSE)),ISBLANK(VLOOKUP(TEXT($C90,"0000"),Events!$L$6:$R$505,7,FALSE))),"",VLOOKUP(TEXT($C90,"0000"),Events!$L$6:$R$505,7,FALSE))</f>
        <v/>
      </c>
      <c r="L90" s="50" t="str">
        <f>IF(OR(ISBLANK($C90),ISERROR(VLOOKUP(TEXT($C90,"0000"),Events!$L$6:$R$505,5,FALSE)),ISBLANK(VLOOKUP(TEXT($C90,"0000"),Events!$L$6:$R$505,5,FALSE))),"",VLOOKUP(TEXT($C90,"0000"),Events!$L$6:$R$505,5,FALSE))</f>
        <v/>
      </c>
      <c r="M90" s="50"/>
      <c r="O90" s="93" t="s">
        <v>1115</v>
      </c>
    </row>
    <row r="91" spans="1:15" ht="14.25" customHeight="1" x14ac:dyDescent="0.25">
      <c r="A91" s="47" t="str">
        <f>IF(ISNUMBER(B91),MAX(A$11:A90)+1,"")</f>
        <v/>
      </c>
      <c r="B91" s="48"/>
      <c r="C91" s="49"/>
      <c r="D91" s="50" t="str">
        <f>IF(OR(ISBLANK($C91),ISERROR(VLOOKUP(TEXT($C91,"0000"),Events!$L$6:$R$505,3,FALSE)),ISBLANK(VLOOKUP(TEXT($C91,"0000"),Events!$L$6:$R$505,3,FALSE))),"",VLOOKUP(TEXT($C91,"0000"),Events!$L$6:$R$505,3,FALSE))</f>
        <v/>
      </c>
      <c r="E91" s="51" t="str">
        <f>IF(OR(ISBLANK($C91),ISERROR(VLOOKUP(TEXT($C91,"0000"),Events!$L$6:$R$505,2,FALSE)),ISBLANK(VLOOKUP(TEXT($C91,"0000"),Events!$L$6:$R$505,2,FALSE))),"",VLOOKUP(TEXT($C91,"0000"),Events!$L$6:$R$505,2,FALSE))</f>
        <v/>
      </c>
      <c r="F91" s="51"/>
      <c r="G91" s="52" t="str">
        <f t="shared" si="1"/>
        <v/>
      </c>
      <c r="H91" s="53"/>
      <c r="I91" s="51"/>
      <c r="J91" s="51" t="str">
        <f>IF(OR(ISBLANK($C91),ISERROR(VLOOKUP(TEXT($C91,"0000"),Events!$L$6:$R$505,6,FALSE)),ISBLANK(VLOOKUP(TEXT($C91,"0000"),Events!$L$6:$R$505,6,FALSE))),"",VLOOKUP(TEXT($C91,"0000"),Events!$L$6:$R$505,6,FALSE))</f>
        <v/>
      </c>
      <c r="K91" s="50" t="str">
        <f>IF(OR(ISBLANK($C91),ISERROR(VLOOKUP(TEXT($C91,"0000"),Events!$L$6:$R$505,7,FALSE)),ISBLANK(VLOOKUP(TEXT($C91,"0000"),Events!$L$6:$R$505,7,FALSE))),"",VLOOKUP(TEXT($C91,"0000"),Events!$L$6:$R$505,7,FALSE))</f>
        <v/>
      </c>
      <c r="L91" s="50" t="str">
        <f>IF(OR(ISBLANK($C91),ISERROR(VLOOKUP(TEXT($C91,"0000"),Events!$L$6:$R$505,5,FALSE)),ISBLANK(VLOOKUP(TEXT($C91,"0000"),Events!$L$6:$R$505,5,FALSE))),"",VLOOKUP(TEXT($C91,"0000"),Events!$L$6:$R$505,5,FALSE))</f>
        <v/>
      </c>
      <c r="M91" s="50"/>
      <c r="O91" s="93" t="s">
        <v>1116</v>
      </c>
    </row>
    <row r="92" spans="1:15" ht="14.25" customHeight="1" x14ac:dyDescent="0.25">
      <c r="A92" s="47" t="str">
        <f>IF(ISNUMBER(B92),MAX(A$11:A91)+1,"")</f>
        <v/>
      </c>
      <c r="B92" s="48"/>
      <c r="C92" s="49"/>
      <c r="D92" s="50" t="str">
        <f>IF(OR(ISBLANK($C92),ISERROR(VLOOKUP(TEXT($C92,"0000"),Events!$L$6:$R$505,3,FALSE)),ISBLANK(VLOOKUP(TEXT($C92,"0000"),Events!$L$6:$R$505,3,FALSE))),"",VLOOKUP(TEXT($C92,"0000"),Events!$L$6:$R$505,3,FALSE))</f>
        <v/>
      </c>
      <c r="E92" s="51" t="str">
        <f>IF(OR(ISBLANK($C92),ISERROR(VLOOKUP(TEXT($C92,"0000"),Events!$L$6:$R$505,2,FALSE)),ISBLANK(VLOOKUP(TEXT($C92,"0000"),Events!$L$6:$R$505,2,FALSE))),"",VLOOKUP(TEXT($C92,"0000"),Events!$L$6:$R$505,2,FALSE))</f>
        <v/>
      </c>
      <c r="F92" s="51"/>
      <c r="G92" s="52" t="str">
        <f t="shared" si="1"/>
        <v/>
      </c>
      <c r="H92" s="53"/>
      <c r="I92" s="51"/>
      <c r="J92" s="51" t="str">
        <f>IF(OR(ISBLANK($C92),ISERROR(VLOOKUP(TEXT($C92,"0000"),Events!$L$6:$R$505,6,FALSE)),ISBLANK(VLOOKUP(TEXT($C92,"0000"),Events!$L$6:$R$505,6,FALSE))),"",VLOOKUP(TEXT($C92,"0000"),Events!$L$6:$R$505,6,FALSE))</f>
        <v/>
      </c>
      <c r="K92" s="50" t="str">
        <f>IF(OR(ISBLANK($C92),ISERROR(VLOOKUP(TEXT($C92,"0000"),Events!$L$6:$R$505,7,FALSE)),ISBLANK(VLOOKUP(TEXT($C92,"0000"),Events!$L$6:$R$505,7,FALSE))),"",VLOOKUP(TEXT($C92,"0000"),Events!$L$6:$R$505,7,FALSE))</f>
        <v/>
      </c>
      <c r="L92" s="50" t="str">
        <f>IF(OR(ISBLANK($C92),ISERROR(VLOOKUP(TEXT($C92,"0000"),Events!$L$6:$R$505,5,FALSE)),ISBLANK(VLOOKUP(TEXT($C92,"0000"),Events!$L$6:$R$505,5,FALSE))),"",VLOOKUP(TEXT($C92,"0000"),Events!$L$6:$R$505,5,FALSE))</f>
        <v/>
      </c>
      <c r="M92" s="50"/>
    </row>
    <row r="93" spans="1:15" ht="14.25" customHeight="1" x14ac:dyDescent="0.25">
      <c r="A93" s="47" t="str">
        <f>IF(ISNUMBER(B93),MAX(A$11:A92)+1,"")</f>
        <v/>
      </c>
      <c r="B93" s="48"/>
      <c r="C93" s="49"/>
      <c r="D93" s="50" t="str">
        <f>IF(OR(ISBLANK($C93),ISERROR(VLOOKUP(TEXT($C93,"0000"),Events!$L$6:$R$505,3,FALSE)),ISBLANK(VLOOKUP(TEXT($C93,"0000"),Events!$L$6:$R$505,3,FALSE))),"",VLOOKUP(TEXT($C93,"0000"),Events!$L$6:$R$505,3,FALSE))</f>
        <v/>
      </c>
      <c r="E93" s="51" t="str">
        <f>IF(OR(ISBLANK($C93),ISERROR(VLOOKUP(TEXT($C93,"0000"),Events!$L$6:$R$505,2,FALSE)),ISBLANK(VLOOKUP(TEXT($C93,"0000"),Events!$L$6:$R$505,2,FALSE))),"",VLOOKUP(TEXT($C93,"0000"),Events!$L$6:$R$505,2,FALSE))</f>
        <v/>
      </c>
      <c r="F93" s="51"/>
      <c r="G93" s="52" t="str">
        <f t="shared" si="1"/>
        <v/>
      </c>
      <c r="H93" s="53"/>
      <c r="I93" s="51"/>
      <c r="J93" s="51" t="str">
        <f>IF(OR(ISBLANK($C93),ISERROR(VLOOKUP(TEXT($C93,"0000"),Events!$L$6:$R$505,6,FALSE)),ISBLANK(VLOOKUP(TEXT($C93,"0000"),Events!$L$6:$R$505,6,FALSE))),"",VLOOKUP(TEXT($C93,"0000"),Events!$L$6:$R$505,6,FALSE))</f>
        <v/>
      </c>
      <c r="K93" s="50" t="str">
        <f>IF(OR(ISBLANK($C93),ISERROR(VLOOKUP(TEXT($C93,"0000"),Events!$L$6:$R$505,7,FALSE)),ISBLANK(VLOOKUP(TEXT($C93,"0000"),Events!$L$6:$R$505,7,FALSE))),"",VLOOKUP(TEXT($C93,"0000"),Events!$L$6:$R$505,7,FALSE))</f>
        <v/>
      </c>
      <c r="L93" s="50" t="str">
        <f>IF(OR(ISBLANK($C93),ISERROR(VLOOKUP(TEXT($C93,"0000"),Events!$L$6:$R$505,5,FALSE)),ISBLANK(VLOOKUP(TEXT($C93,"0000"),Events!$L$6:$R$505,5,FALSE))),"",VLOOKUP(TEXT($C93,"0000"),Events!$L$6:$R$505,5,FALSE))</f>
        <v/>
      </c>
      <c r="M93" s="50"/>
    </row>
    <row r="94" spans="1:15" ht="14.25" customHeight="1" x14ac:dyDescent="0.25">
      <c r="A94" s="47" t="str">
        <f>IF(ISNUMBER(B94),MAX(A$11:A93)+1,"")</f>
        <v/>
      </c>
      <c r="B94" s="48"/>
      <c r="C94" s="49"/>
      <c r="D94" s="50" t="str">
        <f>IF(OR(ISBLANK($C94),ISERROR(VLOOKUP(TEXT($C94,"0000"),Events!$L$6:$R$505,3,FALSE)),ISBLANK(VLOOKUP(TEXT($C94,"0000"),Events!$L$6:$R$505,3,FALSE))),"",VLOOKUP(TEXT($C94,"0000"),Events!$L$6:$R$505,3,FALSE))</f>
        <v/>
      </c>
      <c r="E94" s="51" t="str">
        <f>IF(OR(ISBLANK($C94),ISERROR(VLOOKUP(TEXT($C94,"0000"),Events!$L$6:$R$505,2,FALSE)),ISBLANK(VLOOKUP(TEXT($C94,"0000"),Events!$L$6:$R$505,2,FALSE))),"",VLOOKUP(TEXT($C94,"0000"),Events!$L$6:$R$505,2,FALSE))</f>
        <v/>
      </c>
      <c r="F94" s="51"/>
      <c r="G94" s="52" t="str">
        <f t="shared" si="1"/>
        <v/>
      </c>
      <c r="H94" s="53"/>
      <c r="I94" s="51"/>
      <c r="J94" s="51" t="str">
        <f>IF(OR(ISBLANK($C94),ISERROR(VLOOKUP(TEXT($C94,"0000"),Events!$L$6:$R$505,6,FALSE)),ISBLANK(VLOOKUP(TEXT($C94,"0000"),Events!$L$6:$R$505,6,FALSE))),"",VLOOKUP(TEXT($C94,"0000"),Events!$L$6:$R$505,6,FALSE))</f>
        <v/>
      </c>
      <c r="K94" s="50" t="str">
        <f>IF(OR(ISBLANK($C94),ISERROR(VLOOKUP(TEXT($C94,"0000"),Events!$L$6:$R$505,7,FALSE)),ISBLANK(VLOOKUP(TEXT($C94,"0000"),Events!$L$6:$R$505,7,FALSE))),"",VLOOKUP(TEXT($C94,"0000"),Events!$L$6:$R$505,7,FALSE))</f>
        <v/>
      </c>
      <c r="L94" s="50" t="str">
        <f>IF(OR(ISBLANK($C94),ISERROR(VLOOKUP(TEXT($C94,"0000"),Events!$L$6:$R$505,5,FALSE)),ISBLANK(VLOOKUP(TEXT($C94,"0000"),Events!$L$6:$R$505,5,FALSE))),"",VLOOKUP(TEXT($C94,"0000"),Events!$L$6:$R$505,5,FALSE))</f>
        <v/>
      </c>
      <c r="M94" s="50"/>
    </row>
    <row r="95" spans="1:15" ht="14.25" customHeight="1" x14ac:dyDescent="0.25">
      <c r="A95" s="47" t="str">
        <f>IF(ISNUMBER(B95),MAX(A$11:A94)+1,"")</f>
        <v/>
      </c>
      <c r="B95" s="48"/>
      <c r="C95" s="49"/>
      <c r="D95" s="50" t="str">
        <f>IF(OR(ISBLANK($C95),ISERROR(VLOOKUP(TEXT($C95,"0000"),Events!$L$6:$R$505,3,FALSE)),ISBLANK(VLOOKUP(TEXT($C95,"0000"),Events!$L$6:$R$505,3,FALSE))),"",VLOOKUP(TEXT($C95,"0000"),Events!$L$6:$R$505,3,FALSE))</f>
        <v/>
      </c>
      <c r="E95" s="51" t="str">
        <f>IF(OR(ISBLANK($C95),ISERROR(VLOOKUP(TEXT($C95,"0000"),Events!$L$6:$R$505,2,FALSE)),ISBLANK(VLOOKUP(TEXT($C95,"0000"),Events!$L$6:$R$505,2,FALSE))),"",VLOOKUP(TEXT($C95,"0000"),Events!$L$6:$R$505,2,FALSE))</f>
        <v/>
      </c>
      <c r="F95" s="51"/>
      <c r="G95" s="52" t="str">
        <f t="shared" si="1"/>
        <v/>
      </c>
      <c r="H95" s="53"/>
      <c r="I95" s="51"/>
      <c r="J95" s="51" t="str">
        <f>IF(OR(ISBLANK($C95),ISERROR(VLOOKUP(TEXT($C95,"0000"),Events!$L$6:$R$505,6,FALSE)),ISBLANK(VLOOKUP(TEXT($C95,"0000"),Events!$L$6:$R$505,6,FALSE))),"",VLOOKUP(TEXT($C95,"0000"),Events!$L$6:$R$505,6,FALSE))</f>
        <v/>
      </c>
      <c r="K95" s="50" t="str">
        <f>IF(OR(ISBLANK($C95),ISERROR(VLOOKUP(TEXT($C95,"0000"),Events!$L$6:$R$505,7,FALSE)),ISBLANK(VLOOKUP(TEXT($C95,"0000"),Events!$L$6:$R$505,7,FALSE))),"",VLOOKUP(TEXT($C95,"0000"),Events!$L$6:$R$505,7,FALSE))</f>
        <v/>
      </c>
      <c r="L95" s="50" t="str">
        <f>IF(OR(ISBLANK($C95),ISERROR(VLOOKUP(TEXT($C95,"0000"),Events!$L$6:$R$505,5,FALSE)),ISBLANK(VLOOKUP(TEXT($C95,"0000"),Events!$L$6:$R$505,5,FALSE))),"",VLOOKUP(TEXT($C95,"0000"),Events!$L$6:$R$505,5,FALSE))</f>
        <v/>
      </c>
      <c r="M95" s="50"/>
    </row>
    <row r="96" spans="1:15" ht="14.25" customHeight="1" x14ac:dyDescent="0.25">
      <c r="A96" s="47" t="str">
        <f>IF(ISNUMBER(B96),MAX(A$11:A95)+1,"")</f>
        <v/>
      </c>
      <c r="B96" s="48"/>
      <c r="C96" s="49"/>
      <c r="D96" s="50" t="str">
        <f>IF(OR(ISBLANK($C96),ISERROR(VLOOKUP(TEXT($C96,"0000"),Events!$L$6:$R$505,3,FALSE)),ISBLANK(VLOOKUP(TEXT($C96,"0000"),Events!$L$6:$R$505,3,FALSE))),"",VLOOKUP(TEXT($C96,"0000"),Events!$L$6:$R$505,3,FALSE))</f>
        <v/>
      </c>
      <c r="E96" s="51" t="str">
        <f>IF(OR(ISBLANK($C96),ISERROR(VLOOKUP(TEXT($C96,"0000"),Events!$L$6:$R$505,2,FALSE)),ISBLANK(VLOOKUP(TEXT($C96,"0000"),Events!$L$6:$R$505,2,FALSE))),"",VLOOKUP(TEXT($C96,"0000"),Events!$L$6:$R$505,2,FALSE))</f>
        <v/>
      </c>
      <c r="F96" s="51"/>
      <c r="G96" s="52" t="str">
        <f t="shared" si="1"/>
        <v/>
      </c>
      <c r="H96" s="53"/>
      <c r="I96" s="51"/>
      <c r="J96" s="51" t="str">
        <f>IF(OR(ISBLANK($C96),ISERROR(VLOOKUP(TEXT($C96,"0000"),Events!$L$6:$R$505,6,FALSE)),ISBLANK(VLOOKUP(TEXT($C96,"0000"),Events!$L$6:$R$505,6,FALSE))),"",VLOOKUP(TEXT($C96,"0000"),Events!$L$6:$R$505,6,FALSE))</f>
        <v/>
      </c>
      <c r="K96" s="50" t="str">
        <f>IF(OR(ISBLANK($C96),ISERROR(VLOOKUP(TEXT($C96,"0000"),Events!$L$6:$R$505,7,FALSE)),ISBLANK(VLOOKUP(TEXT($C96,"0000"),Events!$L$6:$R$505,7,FALSE))),"",VLOOKUP(TEXT($C96,"0000"),Events!$L$6:$R$505,7,FALSE))</f>
        <v/>
      </c>
      <c r="L96" s="50" t="str">
        <f>IF(OR(ISBLANK($C96),ISERROR(VLOOKUP(TEXT($C96,"0000"),Events!$L$6:$R$505,5,FALSE)),ISBLANK(VLOOKUP(TEXT($C96,"0000"),Events!$L$6:$R$505,5,FALSE))),"",VLOOKUP(TEXT($C96,"0000"),Events!$L$6:$R$505,5,FALSE))</f>
        <v/>
      </c>
      <c r="M96" s="50"/>
    </row>
    <row r="97" spans="1:13" ht="14.25" customHeight="1" x14ac:dyDescent="0.25">
      <c r="A97" s="47" t="str">
        <f>IF(ISNUMBER(B97),MAX(A$11:A96)+1,"")</f>
        <v/>
      </c>
      <c r="B97" s="48"/>
      <c r="C97" s="49"/>
      <c r="D97" s="50" t="str">
        <f>IF(OR(ISBLANK($C97),ISERROR(VLOOKUP(TEXT($C97,"0000"),Events!$L$6:$R$505,3,FALSE)),ISBLANK(VLOOKUP(TEXT($C97,"0000"),Events!$L$6:$R$505,3,FALSE))),"",VLOOKUP(TEXT($C97,"0000"),Events!$L$6:$R$505,3,FALSE))</f>
        <v/>
      </c>
      <c r="E97" s="51" t="str">
        <f>IF(OR(ISBLANK($C97),ISERROR(VLOOKUP(TEXT($C97,"0000"),Events!$L$6:$R$505,2,FALSE)),ISBLANK(VLOOKUP(TEXT($C97,"0000"),Events!$L$6:$R$505,2,FALSE))),"",VLOOKUP(TEXT($C97,"0000"),Events!$L$6:$R$505,2,FALSE))</f>
        <v/>
      </c>
      <c r="F97" s="51"/>
      <c r="G97" s="52" t="str">
        <f t="shared" si="1"/>
        <v/>
      </c>
      <c r="H97" s="53"/>
      <c r="I97" s="51"/>
      <c r="J97" s="51" t="str">
        <f>IF(OR(ISBLANK($C97),ISERROR(VLOOKUP(TEXT($C97,"0000"),Events!$L$6:$R$505,6,FALSE)),ISBLANK(VLOOKUP(TEXT($C97,"0000"),Events!$L$6:$R$505,6,FALSE))),"",VLOOKUP(TEXT($C97,"0000"),Events!$L$6:$R$505,6,FALSE))</f>
        <v/>
      </c>
      <c r="K97" s="50" t="str">
        <f>IF(OR(ISBLANK($C97),ISERROR(VLOOKUP(TEXT($C97,"0000"),Events!$L$6:$R$505,7,FALSE)),ISBLANK(VLOOKUP(TEXT($C97,"0000"),Events!$L$6:$R$505,7,FALSE))),"",VLOOKUP(TEXT($C97,"0000"),Events!$L$6:$R$505,7,FALSE))</f>
        <v/>
      </c>
      <c r="L97" s="50" t="str">
        <f>IF(OR(ISBLANK($C97),ISERROR(VLOOKUP(TEXT($C97,"0000"),Events!$L$6:$R$505,5,FALSE)),ISBLANK(VLOOKUP(TEXT($C97,"0000"),Events!$L$6:$R$505,5,FALSE))),"",VLOOKUP(TEXT($C97,"0000"),Events!$L$6:$R$505,5,FALSE))</f>
        <v/>
      </c>
      <c r="M97" s="50"/>
    </row>
    <row r="98" spans="1:13" ht="14.25" customHeight="1" x14ac:dyDescent="0.25">
      <c r="A98" s="47" t="str">
        <f>IF(ISNUMBER(B98),MAX(A$11:A97)+1,"")</f>
        <v/>
      </c>
      <c r="B98" s="48"/>
      <c r="C98" s="49"/>
      <c r="D98" s="50" t="str">
        <f>IF(OR(ISBLANK($C98),ISERROR(VLOOKUP(TEXT($C98,"0000"),Events!$L$6:$R$505,3,FALSE)),ISBLANK(VLOOKUP(TEXT($C98,"0000"),Events!$L$6:$R$505,3,FALSE))),"",VLOOKUP(TEXT($C98,"0000"),Events!$L$6:$R$505,3,FALSE))</f>
        <v/>
      </c>
      <c r="E98" s="51" t="str">
        <f>IF(OR(ISBLANK($C98),ISERROR(VLOOKUP(TEXT($C98,"0000"),Events!$L$6:$R$505,2,FALSE)),ISBLANK(VLOOKUP(TEXT($C98,"0000"),Events!$L$6:$R$505,2,FALSE))),"",VLOOKUP(TEXT($C98,"0000"),Events!$L$6:$R$505,2,FALSE))</f>
        <v/>
      </c>
      <c r="F98" s="51"/>
      <c r="G98" s="52" t="str">
        <f t="shared" si="1"/>
        <v/>
      </c>
      <c r="H98" s="53"/>
      <c r="I98" s="51"/>
      <c r="J98" s="51" t="str">
        <f>IF(OR(ISBLANK($C98),ISERROR(VLOOKUP(TEXT($C98,"0000"),Events!$L$6:$R$505,6,FALSE)),ISBLANK(VLOOKUP(TEXT($C98,"0000"),Events!$L$6:$R$505,6,FALSE))),"",VLOOKUP(TEXT($C98,"0000"),Events!$L$6:$R$505,6,FALSE))</f>
        <v/>
      </c>
      <c r="K98" s="50" t="str">
        <f>IF(OR(ISBLANK($C98),ISERROR(VLOOKUP(TEXT($C98,"0000"),Events!$L$6:$R$505,7,FALSE)),ISBLANK(VLOOKUP(TEXT($C98,"0000"),Events!$L$6:$R$505,7,FALSE))),"",VLOOKUP(TEXT($C98,"0000"),Events!$L$6:$R$505,7,FALSE))</f>
        <v/>
      </c>
      <c r="L98" s="50" t="str">
        <f>IF(OR(ISBLANK($C98),ISERROR(VLOOKUP(TEXT($C98,"0000"),Events!$L$6:$R$505,5,FALSE)),ISBLANK(VLOOKUP(TEXT($C98,"0000"),Events!$L$6:$R$505,5,FALSE))),"",VLOOKUP(TEXT($C98,"0000"),Events!$L$6:$R$505,5,FALSE))</f>
        <v/>
      </c>
      <c r="M98" s="50"/>
    </row>
    <row r="99" spans="1:13" ht="14.25" customHeight="1" x14ac:dyDescent="0.25">
      <c r="A99" s="47" t="str">
        <f>IF(ISNUMBER(B99),MAX(A$11:A98)+1,"")</f>
        <v/>
      </c>
      <c r="B99" s="48"/>
      <c r="C99" s="49"/>
      <c r="D99" s="50" t="str">
        <f>IF(OR(ISBLANK($C99),ISERROR(VLOOKUP(TEXT($C99,"0000"),Events!$L$6:$R$505,3,FALSE)),ISBLANK(VLOOKUP(TEXT($C99,"0000"),Events!$L$6:$R$505,3,FALSE))),"",VLOOKUP(TEXT($C99,"0000"),Events!$L$6:$R$505,3,FALSE))</f>
        <v/>
      </c>
      <c r="E99" s="51" t="str">
        <f>IF(OR(ISBLANK($C99),ISERROR(VLOOKUP(TEXT($C99,"0000"),Events!$L$6:$R$505,2,FALSE)),ISBLANK(VLOOKUP(TEXT($C99,"0000"),Events!$L$6:$R$505,2,FALSE))),"",VLOOKUP(TEXT($C99,"0000"),Events!$L$6:$R$505,2,FALSE))</f>
        <v/>
      </c>
      <c r="F99" s="51"/>
      <c r="G99" s="52" t="str">
        <f t="shared" si="1"/>
        <v/>
      </c>
      <c r="H99" s="53"/>
      <c r="I99" s="51"/>
      <c r="J99" s="51" t="str">
        <f>IF(OR(ISBLANK($C99),ISERROR(VLOOKUP(TEXT($C99,"0000"),Events!$L$6:$R$505,6,FALSE)),ISBLANK(VLOOKUP(TEXT($C99,"0000"),Events!$L$6:$R$505,6,FALSE))),"",VLOOKUP(TEXT($C99,"0000"),Events!$L$6:$R$505,6,FALSE))</f>
        <v/>
      </c>
      <c r="K99" s="50" t="str">
        <f>IF(OR(ISBLANK($C99),ISERROR(VLOOKUP(TEXT($C99,"0000"),Events!$L$6:$R$505,7,FALSE)),ISBLANK(VLOOKUP(TEXT($C99,"0000"),Events!$L$6:$R$505,7,FALSE))),"",VLOOKUP(TEXT($C99,"0000"),Events!$L$6:$R$505,7,FALSE))</f>
        <v/>
      </c>
      <c r="L99" s="50" t="str">
        <f>IF(OR(ISBLANK($C99),ISERROR(VLOOKUP(TEXT($C99,"0000"),Events!$L$6:$R$505,5,FALSE)),ISBLANK(VLOOKUP(TEXT($C99,"0000"),Events!$L$6:$R$505,5,FALSE))),"",VLOOKUP(TEXT($C99,"0000"),Events!$L$6:$R$505,5,FALSE))</f>
        <v/>
      </c>
      <c r="M99" s="50"/>
    </row>
    <row r="100" spans="1:13" ht="14.25" customHeight="1" x14ac:dyDescent="0.25">
      <c r="A100" s="47" t="str">
        <f>IF(ISNUMBER(B100),MAX(A$11:A99)+1,"")</f>
        <v/>
      </c>
      <c r="B100" s="48"/>
      <c r="C100" s="49"/>
      <c r="D100" s="50" t="str">
        <f>IF(OR(ISBLANK($C100),ISERROR(VLOOKUP(TEXT($C100,"0000"),Events!$L$6:$R$505,3,FALSE)),ISBLANK(VLOOKUP(TEXT($C100,"0000"),Events!$L$6:$R$505,3,FALSE))),"",VLOOKUP(TEXT($C100,"0000"),Events!$L$6:$R$505,3,FALSE))</f>
        <v/>
      </c>
      <c r="E100" s="51" t="str">
        <f>IF(OR(ISBLANK($C100),ISERROR(VLOOKUP(TEXT($C100,"0000"),Events!$L$6:$R$505,2,FALSE)),ISBLANK(VLOOKUP(TEXT($C100,"0000"),Events!$L$6:$R$505,2,FALSE))),"",VLOOKUP(TEXT($C100,"0000"),Events!$L$6:$R$505,2,FALSE))</f>
        <v/>
      </c>
      <c r="F100" s="51"/>
      <c r="G100" s="52" t="str">
        <f t="shared" si="1"/>
        <v/>
      </c>
      <c r="H100" s="53"/>
      <c r="I100" s="51"/>
      <c r="J100" s="51" t="str">
        <f>IF(OR(ISBLANK($C100),ISERROR(VLOOKUP(TEXT($C100,"0000"),Events!$L$6:$R$505,6,FALSE)),ISBLANK(VLOOKUP(TEXT($C100,"0000"),Events!$L$6:$R$505,6,FALSE))),"",VLOOKUP(TEXT($C100,"0000"),Events!$L$6:$R$505,6,FALSE))</f>
        <v/>
      </c>
      <c r="K100" s="50" t="str">
        <f>IF(OR(ISBLANK($C100),ISERROR(VLOOKUP(TEXT($C100,"0000"),Events!$L$6:$R$505,7,FALSE)),ISBLANK(VLOOKUP(TEXT($C100,"0000"),Events!$L$6:$R$505,7,FALSE))),"",VLOOKUP(TEXT($C100,"0000"),Events!$L$6:$R$505,7,FALSE))</f>
        <v/>
      </c>
      <c r="L100" s="50" t="str">
        <f>IF(OR(ISBLANK($C100),ISERROR(VLOOKUP(TEXT($C100,"0000"),Events!$L$6:$R$505,5,FALSE)),ISBLANK(VLOOKUP(TEXT($C100,"0000"),Events!$L$6:$R$505,5,FALSE))),"",VLOOKUP(TEXT($C100,"0000"),Events!$L$6:$R$505,5,FALSE))</f>
        <v/>
      </c>
      <c r="M100" s="50"/>
    </row>
    <row r="101" spans="1:13" ht="14.25" customHeight="1" x14ac:dyDescent="0.25">
      <c r="A101" s="47" t="str">
        <f>IF(ISNUMBER(B101),MAX(A$11:A100)+1,"")</f>
        <v/>
      </c>
      <c r="B101" s="48"/>
      <c r="C101" s="49"/>
      <c r="D101" s="50" t="str">
        <f>IF(OR(ISBLANK($C101),ISERROR(VLOOKUP(TEXT($C101,"0000"),Events!$L$6:$R$505,3,FALSE)),ISBLANK(VLOOKUP(TEXT($C101,"0000"),Events!$L$6:$R$505,3,FALSE))),"",VLOOKUP(TEXT($C101,"0000"),Events!$L$6:$R$505,3,FALSE))</f>
        <v/>
      </c>
      <c r="E101" s="51" t="str">
        <f>IF(OR(ISBLANK($C101),ISERROR(VLOOKUP(TEXT($C101,"0000"),Events!$L$6:$R$505,2,FALSE)),ISBLANK(VLOOKUP(TEXT($C101,"0000"),Events!$L$6:$R$505,2,FALSE))),"",VLOOKUP(TEXT($C101,"0000"),Events!$L$6:$R$505,2,FALSE))</f>
        <v/>
      </c>
      <c r="F101" s="51"/>
      <c r="G101" s="52" t="str">
        <f t="shared" si="1"/>
        <v/>
      </c>
      <c r="H101" s="53"/>
      <c r="I101" s="51"/>
      <c r="J101" s="51" t="str">
        <f>IF(OR(ISBLANK($C101),ISERROR(VLOOKUP(TEXT($C101,"0000"),Events!$L$6:$R$505,6,FALSE)),ISBLANK(VLOOKUP(TEXT($C101,"0000"),Events!$L$6:$R$505,6,FALSE))),"",VLOOKUP(TEXT($C101,"0000"),Events!$L$6:$R$505,6,FALSE))</f>
        <v/>
      </c>
      <c r="K101" s="50" t="str">
        <f>IF(OR(ISBLANK($C101),ISERROR(VLOOKUP(TEXT($C101,"0000"),Events!$L$6:$R$505,7,FALSE)),ISBLANK(VLOOKUP(TEXT($C101,"0000"),Events!$L$6:$R$505,7,FALSE))),"",VLOOKUP(TEXT($C101,"0000"),Events!$L$6:$R$505,7,FALSE))</f>
        <v/>
      </c>
      <c r="L101" s="50" t="str">
        <f>IF(OR(ISBLANK($C101),ISERROR(VLOOKUP(TEXT($C101,"0000"),Events!$L$6:$R$505,5,FALSE)),ISBLANK(VLOOKUP(TEXT($C101,"0000"),Events!$L$6:$R$505,5,FALSE))),"",VLOOKUP(TEXT($C101,"0000"),Events!$L$6:$R$505,5,FALSE))</f>
        <v/>
      </c>
      <c r="M101" s="50"/>
    </row>
    <row r="102" spans="1:13" ht="14.25" customHeight="1" x14ac:dyDescent="0.25">
      <c r="A102" s="47" t="str">
        <f>IF(ISNUMBER(B102),MAX(A$11:A101)+1,"")</f>
        <v/>
      </c>
      <c r="B102" s="48"/>
      <c r="C102" s="49"/>
      <c r="D102" s="50" t="str">
        <f>IF(OR(ISBLANK($C102),ISERROR(VLOOKUP(TEXT($C102,"0000"),Events!$L$6:$R$505,3,FALSE)),ISBLANK(VLOOKUP(TEXT($C102,"0000"),Events!$L$6:$R$505,3,FALSE))),"",VLOOKUP(TEXT($C102,"0000"),Events!$L$6:$R$505,3,FALSE))</f>
        <v/>
      </c>
      <c r="E102" s="51" t="str">
        <f>IF(OR(ISBLANK($C102),ISERROR(VLOOKUP(TEXT($C102,"0000"),Events!$L$6:$R$505,2,FALSE)),ISBLANK(VLOOKUP(TEXT($C102,"0000"),Events!$L$6:$R$505,2,FALSE))),"",VLOOKUP(TEXT($C102,"0000"),Events!$L$6:$R$505,2,FALSE))</f>
        <v/>
      </c>
      <c r="F102" s="51"/>
      <c r="G102" s="52" t="str">
        <f t="shared" si="1"/>
        <v/>
      </c>
      <c r="H102" s="53"/>
      <c r="I102" s="51"/>
      <c r="J102" s="51" t="str">
        <f>IF(OR(ISBLANK($C102),ISERROR(VLOOKUP(TEXT($C102,"0000"),Events!$L$6:$R$505,6,FALSE)),ISBLANK(VLOOKUP(TEXT($C102,"0000"),Events!$L$6:$R$505,6,FALSE))),"",VLOOKUP(TEXT($C102,"0000"),Events!$L$6:$R$505,6,FALSE))</f>
        <v/>
      </c>
      <c r="K102" s="50" t="str">
        <f>IF(OR(ISBLANK($C102),ISERROR(VLOOKUP(TEXT($C102,"0000"),Events!$L$6:$R$505,7,FALSE)),ISBLANK(VLOOKUP(TEXT($C102,"0000"),Events!$L$6:$R$505,7,FALSE))),"",VLOOKUP(TEXT($C102,"0000"),Events!$L$6:$R$505,7,FALSE))</f>
        <v/>
      </c>
      <c r="L102" s="50" t="str">
        <f>IF(OR(ISBLANK($C102),ISERROR(VLOOKUP(TEXT($C102,"0000"),Events!$L$6:$R$505,5,FALSE)),ISBLANK(VLOOKUP(TEXT($C102,"0000"),Events!$L$6:$R$505,5,FALSE))),"",VLOOKUP(TEXT($C102,"0000"),Events!$L$6:$R$505,5,FALSE))</f>
        <v/>
      </c>
      <c r="M102" s="50"/>
    </row>
    <row r="103" spans="1:13" ht="14.25" customHeight="1" x14ac:dyDescent="0.25">
      <c r="A103" s="47" t="str">
        <f>IF(ISNUMBER(B103),MAX(A$11:A102)+1,"")</f>
        <v/>
      </c>
      <c r="B103" s="48"/>
      <c r="C103" s="49"/>
      <c r="D103" s="50" t="str">
        <f>IF(OR(ISBLANK($C103),ISERROR(VLOOKUP(TEXT($C103,"0000"),Events!$L$6:$R$505,3,FALSE)),ISBLANK(VLOOKUP(TEXT($C103,"0000"),Events!$L$6:$R$505,3,FALSE))),"",VLOOKUP(TEXT($C103,"0000"),Events!$L$6:$R$505,3,FALSE))</f>
        <v/>
      </c>
      <c r="E103" s="51" t="str">
        <f>IF(OR(ISBLANK($C103),ISERROR(VLOOKUP(TEXT($C103,"0000"),Events!$L$6:$R$505,2,FALSE)),ISBLANK(VLOOKUP(TEXT($C103,"0000"),Events!$L$6:$R$505,2,FALSE))),"",VLOOKUP(TEXT($C103,"0000"),Events!$L$6:$R$505,2,FALSE))</f>
        <v/>
      </c>
      <c r="F103" s="51"/>
      <c r="G103" s="52" t="str">
        <f t="shared" si="1"/>
        <v/>
      </c>
      <c r="H103" s="53"/>
      <c r="I103" s="51"/>
      <c r="J103" s="51" t="str">
        <f>IF(OR(ISBLANK($C103),ISERROR(VLOOKUP(TEXT($C103,"0000"),Events!$L$6:$R$505,6,FALSE)),ISBLANK(VLOOKUP(TEXT($C103,"0000"),Events!$L$6:$R$505,6,FALSE))),"",VLOOKUP(TEXT($C103,"0000"),Events!$L$6:$R$505,6,FALSE))</f>
        <v/>
      </c>
      <c r="K103" s="50" t="str">
        <f>IF(OR(ISBLANK($C103),ISERROR(VLOOKUP(TEXT($C103,"0000"),Events!$L$6:$R$505,7,FALSE)),ISBLANK(VLOOKUP(TEXT($C103,"0000"),Events!$L$6:$R$505,7,FALSE))),"",VLOOKUP(TEXT($C103,"0000"),Events!$L$6:$R$505,7,FALSE))</f>
        <v/>
      </c>
      <c r="L103" s="50" t="str">
        <f>IF(OR(ISBLANK($C103),ISERROR(VLOOKUP(TEXT($C103,"0000"),Events!$L$6:$R$505,5,FALSE)),ISBLANK(VLOOKUP(TEXT($C103,"0000"),Events!$L$6:$R$505,5,FALSE))),"",VLOOKUP(TEXT($C103,"0000"),Events!$L$6:$R$505,5,FALSE))</f>
        <v/>
      </c>
      <c r="M103" s="50"/>
    </row>
    <row r="104" spans="1:13" ht="14.25" customHeight="1" x14ac:dyDescent="0.25">
      <c r="A104" s="47" t="str">
        <f>IF(ISNUMBER(B104),MAX(A$11:A103)+1,"")</f>
        <v/>
      </c>
      <c r="B104" s="48"/>
      <c r="C104" s="49"/>
      <c r="D104" s="50" t="str">
        <f>IF(OR(ISBLANK($C104),ISERROR(VLOOKUP(TEXT($C104,"0000"),Events!$L$6:$R$505,3,FALSE)),ISBLANK(VLOOKUP(TEXT($C104,"0000"),Events!$L$6:$R$505,3,FALSE))),"",VLOOKUP(TEXT($C104,"0000"),Events!$L$6:$R$505,3,FALSE))</f>
        <v/>
      </c>
      <c r="E104" s="51" t="str">
        <f>IF(OR(ISBLANK($C104),ISERROR(VLOOKUP(TEXT($C104,"0000"),Events!$L$6:$R$505,2,FALSE)),ISBLANK(VLOOKUP(TEXT($C104,"0000"),Events!$L$6:$R$505,2,FALSE))),"",VLOOKUP(TEXT($C104,"0000"),Events!$L$6:$R$505,2,FALSE))</f>
        <v/>
      </c>
      <c r="F104" s="51"/>
      <c r="G104" s="52" t="str">
        <f t="shared" si="1"/>
        <v/>
      </c>
      <c r="H104" s="53"/>
      <c r="I104" s="51"/>
      <c r="J104" s="51" t="str">
        <f>IF(OR(ISBLANK($C104),ISERROR(VLOOKUP(TEXT($C104,"0000"),Events!$L$6:$R$505,6,FALSE)),ISBLANK(VLOOKUP(TEXT($C104,"0000"),Events!$L$6:$R$505,6,FALSE))),"",VLOOKUP(TEXT($C104,"0000"),Events!$L$6:$R$505,6,FALSE))</f>
        <v/>
      </c>
      <c r="K104" s="50" t="str">
        <f>IF(OR(ISBLANK($C104),ISERROR(VLOOKUP(TEXT($C104,"0000"),Events!$L$6:$R$505,7,FALSE)),ISBLANK(VLOOKUP(TEXT($C104,"0000"),Events!$L$6:$R$505,7,FALSE))),"",VLOOKUP(TEXT($C104,"0000"),Events!$L$6:$R$505,7,FALSE))</f>
        <v/>
      </c>
      <c r="L104" s="50" t="str">
        <f>IF(OR(ISBLANK($C104),ISERROR(VLOOKUP(TEXT($C104,"0000"),Events!$L$6:$R$505,5,FALSE)),ISBLANK(VLOOKUP(TEXT($C104,"0000"),Events!$L$6:$R$505,5,FALSE))),"",VLOOKUP(TEXT($C104,"0000"),Events!$L$6:$R$505,5,FALSE))</f>
        <v/>
      </c>
      <c r="M104" s="50"/>
    </row>
    <row r="105" spans="1:13" ht="14.25" customHeight="1" x14ac:dyDescent="0.25">
      <c r="A105" s="47" t="str">
        <f>IF(ISNUMBER(B105),MAX(A$11:A104)+1,"")</f>
        <v/>
      </c>
      <c r="B105" s="48"/>
      <c r="C105" s="49"/>
      <c r="D105" s="50" t="str">
        <f>IF(OR(ISBLANK($C105),ISERROR(VLOOKUP(TEXT($C105,"0000"),Events!$L$6:$R$505,3,FALSE)),ISBLANK(VLOOKUP(TEXT($C105,"0000"),Events!$L$6:$R$505,3,FALSE))),"",VLOOKUP(TEXT($C105,"0000"),Events!$L$6:$R$505,3,FALSE))</f>
        <v/>
      </c>
      <c r="E105" s="51" t="str">
        <f>IF(OR(ISBLANK($C105),ISERROR(VLOOKUP(TEXT($C105,"0000"),Events!$L$6:$R$505,2,FALSE)),ISBLANK(VLOOKUP(TEXT($C105,"0000"),Events!$L$6:$R$505,2,FALSE))),"",VLOOKUP(TEXT($C105,"0000"),Events!$L$6:$R$505,2,FALSE))</f>
        <v/>
      </c>
      <c r="F105" s="51"/>
      <c r="G105" s="52" t="str">
        <f t="shared" si="1"/>
        <v/>
      </c>
      <c r="H105" s="53"/>
      <c r="I105" s="51"/>
      <c r="J105" s="51" t="str">
        <f>IF(OR(ISBLANK($C105),ISERROR(VLOOKUP(TEXT($C105,"0000"),Events!$L$6:$R$505,6,FALSE)),ISBLANK(VLOOKUP(TEXT($C105,"0000"),Events!$L$6:$R$505,6,FALSE))),"",VLOOKUP(TEXT($C105,"0000"),Events!$L$6:$R$505,6,FALSE))</f>
        <v/>
      </c>
      <c r="K105" s="50" t="str">
        <f>IF(OR(ISBLANK($C105),ISERROR(VLOOKUP(TEXT($C105,"0000"),Events!$L$6:$R$505,7,FALSE)),ISBLANK(VLOOKUP(TEXT($C105,"0000"),Events!$L$6:$R$505,7,FALSE))),"",VLOOKUP(TEXT($C105,"0000"),Events!$L$6:$R$505,7,FALSE))</f>
        <v/>
      </c>
      <c r="L105" s="50" t="str">
        <f>IF(OR(ISBLANK($C105),ISERROR(VLOOKUP(TEXT($C105,"0000"),Events!$L$6:$R$505,5,FALSE)),ISBLANK(VLOOKUP(TEXT($C105,"0000"),Events!$L$6:$R$505,5,FALSE))),"",VLOOKUP(TEXT($C105,"0000"),Events!$L$6:$R$505,5,FALSE))</f>
        <v/>
      </c>
      <c r="M105" s="50"/>
    </row>
    <row r="106" spans="1:13" ht="14.25" customHeight="1" x14ac:dyDescent="0.25">
      <c r="A106" s="47" t="str">
        <f>IF(ISNUMBER(B106),MAX(A$11:A105)+1,"")</f>
        <v/>
      </c>
      <c r="B106" s="48"/>
      <c r="C106" s="49"/>
      <c r="D106" s="50" t="str">
        <f>IF(OR(ISBLANK($C106),ISERROR(VLOOKUP(TEXT($C106,"0000"),Events!$L$6:$R$505,3,FALSE)),ISBLANK(VLOOKUP(TEXT($C106,"0000"),Events!$L$6:$R$505,3,FALSE))),"",VLOOKUP(TEXT($C106,"0000"),Events!$L$6:$R$505,3,FALSE))</f>
        <v/>
      </c>
      <c r="E106" s="51" t="str">
        <f>IF(OR(ISBLANK($C106),ISERROR(VLOOKUP(TEXT($C106,"0000"),Events!$L$6:$R$505,2,FALSE)),ISBLANK(VLOOKUP(TEXT($C106,"0000"),Events!$L$6:$R$505,2,FALSE))),"",VLOOKUP(TEXT($C106,"0000"),Events!$L$6:$R$505,2,FALSE))</f>
        <v/>
      </c>
      <c r="F106" s="51"/>
      <c r="G106" s="52" t="str">
        <f t="shared" si="1"/>
        <v/>
      </c>
      <c r="H106" s="53"/>
      <c r="I106" s="51"/>
      <c r="J106" s="51" t="str">
        <f>IF(OR(ISBLANK($C106),ISERROR(VLOOKUP(TEXT($C106,"0000"),Events!$L$6:$R$505,6,FALSE)),ISBLANK(VLOOKUP(TEXT($C106,"0000"),Events!$L$6:$R$505,6,FALSE))),"",VLOOKUP(TEXT($C106,"0000"),Events!$L$6:$R$505,6,FALSE))</f>
        <v/>
      </c>
      <c r="K106" s="50" t="str">
        <f>IF(OR(ISBLANK($C106),ISERROR(VLOOKUP(TEXT($C106,"0000"),Events!$L$6:$R$505,7,FALSE)),ISBLANK(VLOOKUP(TEXT($C106,"0000"),Events!$L$6:$R$505,7,FALSE))),"",VLOOKUP(TEXT($C106,"0000"),Events!$L$6:$R$505,7,FALSE))</f>
        <v/>
      </c>
      <c r="L106" s="50" t="str">
        <f>IF(OR(ISBLANK($C106),ISERROR(VLOOKUP(TEXT($C106,"0000"),Events!$L$6:$R$505,5,FALSE)),ISBLANK(VLOOKUP(TEXT($C106,"0000"),Events!$L$6:$R$505,5,FALSE))),"",VLOOKUP(TEXT($C106,"0000"),Events!$L$6:$R$505,5,FALSE))</f>
        <v/>
      </c>
      <c r="M106" s="50"/>
    </row>
    <row r="107" spans="1:13" ht="14.25" customHeight="1" x14ac:dyDescent="0.25">
      <c r="A107" s="47" t="str">
        <f>IF(ISNUMBER(B107),MAX(A$11:A106)+1,"")</f>
        <v/>
      </c>
      <c r="B107" s="48"/>
      <c r="C107" s="49"/>
      <c r="D107" s="50" t="str">
        <f>IF(OR(ISBLANK($C107),ISERROR(VLOOKUP(TEXT($C107,"0000"),Events!$L$6:$R$505,3,FALSE)),ISBLANK(VLOOKUP(TEXT($C107,"0000"),Events!$L$6:$R$505,3,FALSE))),"",VLOOKUP(TEXT($C107,"0000"),Events!$L$6:$R$505,3,FALSE))</f>
        <v/>
      </c>
      <c r="E107" s="51" t="str">
        <f>IF(OR(ISBLANK($C107),ISERROR(VLOOKUP(TEXT($C107,"0000"),Events!$L$6:$R$505,2,FALSE)),ISBLANK(VLOOKUP(TEXT($C107,"0000"),Events!$L$6:$R$505,2,FALSE))),"",VLOOKUP(TEXT($C107,"0000"),Events!$L$6:$R$505,2,FALSE))</f>
        <v/>
      </c>
      <c r="F107" s="51"/>
      <c r="G107" s="52" t="str">
        <f t="shared" si="1"/>
        <v/>
      </c>
      <c r="H107" s="53"/>
      <c r="I107" s="51"/>
      <c r="J107" s="51" t="str">
        <f>IF(OR(ISBLANK($C107),ISERROR(VLOOKUP(TEXT($C107,"0000"),Events!$L$6:$R$505,6,FALSE)),ISBLANK(VLOOKUP(TEXT($C107,"0000"),Events!$L$6:$R$505,6,FALSE))),"",VLOOKUP(TEXT($C107,"0000"),Events!$L$6:$R$505,6,FALSE))</f>
        <v/>
      </c>
      <c r="K107" s="50" t="str">
        <f>IF(OR(ISBLANK($C107),ISERROR(VLOOKUP(TEXT($C107,"0000"),Events!$L$6:$R$505,7,FALSE)),ISBLANK(VLOOKUP(TEXT($C107,"0000"),Events!$L$6:$R$505,7,FALSE))),"",VLOOKUP(TEXT($C107,"0000"),Events!$L$6:$R$505,7,FALSE))</f>
        <v/>
      </c>
      <c r="L107" s="50" t="str">
        <f>IF(OR(ISBLANK($C107),ISERROR(VLOOKUP(TEXT($C107,"0000"),Events!$L$6:$R$505,5,FALSE)),ISBLANK(VLOOKUP(TEXT($C107,"0000"),Events!$L$6:$R$505,5,FALSE))),"",VLOOKUP(TEXT($C107,"0000"),Events!$L$6:$R$505,5,FALSE))</f>
        <v/>
      </c>
      <c r="M107" s="50"/>
    </row>
    <row r="108" spans="1:13" ht="14.25" customHeight="1" x14ac:dyDescent="0.25">
      <c r="A108" s="47" t="str">
        <f>IF(ISNUMBER(B108),MAX(A$11:A107)+1,"")</f>
        <v/>
      </c>
      <c r="B108" s="48"/>
      <c r="C108" s="49"/>
      <c r="D108" s="50" t="str">
        <f>IF(OR(ISBLANK($C108),ISERROR(VLOOKUP(TEXT($C108,"0000"),Events!$L$6:$R$505,3,FALSE)),ISBLANK(VLOOKUP(TEXT($C108,"0000"),Events!$L$6:$R$505,3,FALSE))),"",VLOOKUP(TEXT($C108,"0000"),Events!$L$6:$R$505,3,FALSE))</f>
        <v/>
      </c>
      <c r="E108" s="51" t="str">
        <f>IF(OR(ISBLANK($C108),ISERROR(VLOOKUP(TEXT($C108,"0000"),Events!$L$6:$R$505,2,FALSE)),ISBLANK(VLOOKUP(TEXT($C108,"0000"),Events!$L$6:$R$505,2,FALSE))),"",VLOOKUP(TEXT($C108,"0000"),Events!$L$6:$R$505,2,FALSE))</f>
        <v/>
      </c>
      <c r="F108" s="51"/>
      <c r="G108" s="52" t="str">
        <f t="shared" si="1"/>
        <v/>
      </c>
      <c r="H108" s="53"/>
      <c r="I108" s="51"/>
      <c r="J108" s="51" t="str">
        <f>IF(OR(ISBLANK($C108),ISERROR(VLOOKUP(TEXT($C108,"0000"),Events!$L$6:$R$505,6,FALSE)),ISBLANK(VLOOKUP(TEXT($C108,"0000"),Events!$L$6:$R$505,6,FALSE))),"",VLOOKUP(TEXT($C108,"0000"),Events!$L$6:$R$505,6,FALSE))</f>
        <v/>
      </c>
      <c r="K108" s="50" t="str">
        <f>IF(OR(ISBLANK($C108),ISERROR(VLOOKUP(TEXT($C108,"0000"),Events!$L$6:$R$505,7,FALSE)),ISBLANK(VLOOKUP(TEXT($C108,"0000"),Events!$L$6:$R$505,7,FALSE))),"",VLOOKUP(TEXT($C108,"0000"),Events!$L$6:$R$505,7,FALSE))</f>
        <v/>
      </c>
      <c r="L108" s="50" t="str">
        <f>IF(OR(ISBLANK($C108),ISERROR(VLOOKUP(TEXT($C108,"0000"),Events!$L$6:$R$505,5,FALSE)),ISBLANK(VLOOKUP(TEXT($C108,"0000"),Events!$L$6:$R$505,5,FALSE))),"",VLOOKUP(TEXT($C108,"0000"),Events!$L$6:$R$505,5,FALSE))</f>
        <v/>
      </c>
      <c r="M108" s="50"/>
    </row>
    <row r="109" spans="1:13" ht="14.25" customHeight="1" x14ac:dyDescent="0.25">
      <c r="A109" s="47" t="str">
        <f>IF(ISNUMBER(B109),MAX(A$11:A108)+1,"")</f>
        <v/>
      </c>
      <c r="B109" s="48"/>
      <c r="C109" s="49"/>
      <c r="D109" s="50" t="str">
        <f>IF(OR(ISBLANK($C109),ISERROR(VLOOKUP(TEXT($C109,"0000"),Events!$L$6:$R$505,3,FALSE)),ISBLANK(VLOOKUP(TEXT($C109,"0000"),Events!$L$6:$R$505,3,FALSE))),"",VLOOKUP(TEXT($C109,"0000"),Events!$L$6:$R$505,3,FALSE))</f>
        <v/>
      </c>
      <c r="E109" s="51" t="str">
        <f>IF(OR(ISBLANK($C109),ISERROR(VLOOKUP(TEXT($C109,"0000"),Events!$L$6:$R$505,2,FALSE)),ISBLANK(VLOOKUP(TEXT($C109,"0000"),Events!$L$6:$R$505,2,FALSE))),"",VLOOKUP(TEXT($C109,"0000"),Events!$L$6:$R$505,2,FALSE))</f>
        <v/>
      </c>
      <c r="F109" s="51"/>
      <c r="G109" s="52" t="str">
        <f t="shared" si="1"/>
        <v/>
      </c>
      <c r="H109" s="53"/>
      <c r="I109" s="51"/>
      <c r="J109" s="51" t="str">
        <f>IF(OR(ISBLANK($C109),ISERROR(VLOOKUP(TEXT($C109,"0000"),Events!$L$6:$R$505,6,FALSE)),ISBLANK(VLOOKUP(TEXT($C109,"0000"),Events!$L$6:$R$505,6,FALSE))),"",VLOOKUP(TEXT($C109,"0000"),Events!$L$6:$R$505,6,FALSE))</f>
        <v/>
      </c>
      <c r="K109" s="50" t="str">
        <f>IF(OR(ISBLANK($C109),ISERROR(VLOOKUP(TEXT($C109,"0000"),Events!$L$6:$R$505,7,FALSE)),ISBLANK(VLOOKUP(TEXT($C109,"0000"),Events!$L$6:$R$505,7,FALSE))),"",VLOOKUP(TEXT($C109,"0000"),Events!$L$6:$R$505,7,FALSE))</f>
        <v/>
      </c>
      <c r="L109" s="50" t="str">
        <f>IF(OR(ISBLANK($C109),ISERROR(VLOOKUP(TEXT($C109,"0000"),Events!$L$6:$R$505,5,FALSE)),ISBLANK(VLOOKUP(TEXT($C109,"0000"),Events!$L$6:$R$505,5,FALSE))),"",VLOOKUP(TEXT($C109,"0000"),Events!$L$6:$R$505,5,FALSE))</f>
        <v/>
      </c>
      <c r="M109" s="50"/>
    </row>
    <row r="110" spans="1:13" ht="14.25" customHeight="1" x14ac:dyDescent="0.25">
      <c r="A110" s="47" t="str">
        <f>IF(ISNUMBER(B110),MAX(A$11:A109)+1,"")</f>
        <v/>
      </c>
      <c r="B110" s="48"/>
      <c r="C110" s="49"/>
      <c r="D110" s="50" t="str">
        <f>IF(OR(ISBLANK($C110),ISERROR(VLOOKUP(TEXT($C110,"0000"),Events!$L$6:$R$505,3,FALSE)),ISBLANK(VLOOKUP(TEXT($C110,"0000"),Events!$L$6:$R$505,3,FALSE))),"",VLOOKUP(TEXT($C110,"0000"),Events!$L$6:$R$505,3,FALSE))</f>
        <v/>
      </c>
      <c r="E110" s="51" t="str">
        <f>IF(OR(ISBLANK($C110),ISERROR(VLOOKUP(TEXT($C110,"0000"),Events!$L$6:$R$505,2,FALSE)),ISBLANK(VLOOKUP(TEXT($C110,"0000"),Events!$L$6:$R$505,2,FALSE))),"",VLOOKUP(TEXT($C110,"0000"),Events!$L$6:$R$505,2,FALSE))</f>
        <v/>
      </c>
      <c r="F110" s="51"/>
      <c r="G110" s="52" t="str">
        <f t="shared" si="1"/>
        <v/>
      </c>
      <c r="H110" s="53"/>
      <c r="I110" s="51"/>
      <c r="J110" s="51" t="str">
        <f>IF(OR(ISBLANK($C110),ISERROR(VLOOKUP(TEXT($C110,"0000"),Events!$L$6:$R$505,6,FALSE)),ISBLANK(VLOOKUP(TEXT($C110,"0000"),Events!$L$6:$R$505,6,FALSE))),"",VLOOKUP(TEXT($C110,"0000"),Events!$L$6:$R$505,6,FALSE))</f>
        <v/>
      </c>
      <c r="K110" s="50" t="str">
        <f>IF(OR(ISBLANK($C110),ISERROR(VLOOKUP(TEXT($C110,"0000"),Events!$L$6:$R$505,7,FALSE)),ISBLANK(VLOOKUP(TEXT($C110,"0000"),Events!$L$6:$R$505,7,FALSE))),"",VLOOKUP(TEXT($C110,"0000"),Events!$L$6:$R$505,7,FALSE))</f>
        <v/>
      </c>
      <c r="L110" s="50" t="str">
        <f>IF(OR(ISBLANK($C110),ISERROR(VLOOKUP(TEXT($C110,"0000"),Events!$L$6:$R$505,5,FALSE)),ISBLANK(VLOOKUP(TEXT($C110,"0000"),Events!$L$6:$R$505,5,FALSE))),"",VLOOKUP(TEXT($C110,"0000"),Events!$L$6:$R$505,5,FALSE))</f>
        <v/>
      </c>
      <c r="M110" s="50"/>
    </row>
    <row r="111" spans="1:13" ht="14.25" customHeight="1" x14ac:dyDescent="0.25">
      <c r="A111" s="47" t="str">
        <f>IF(ISNUMBER(B111),MAX(A$11:A110)+1,"")</f>
        <v/>
      </c>
      <c r="B111" s="48"/>
      <c r="C111" s="49"/>
      <c r="D111" s="50" t="str">
        <f>IF(OR(ISBLANK($C111),ISERROR(VLOOKUP(TEXT($C111,"0000"),Events!$L$6:$R$505,3,FALSE)),ISBLANK(VLOOKUP(TEXT($C111,"0000"),Events!$L$6:$R$505,3,FALSE))),"",VLOOKUP(TEXT($C111,"0000"),Events!$L$6:$R$505,3,FALSE))</f>
        <v/>
      </c>
      <c r="E111" s="51" t="str">
        <f>IF(OR(ISBLANK($C111),ISERROR(VLOOKUP(TEXT($C111,"0000"),Events!$L$6:$R$505,2,FALSE)),ISBLANK(VLOOKUP(TEXT($C111,"0000"),Events!$L$6:$R$505,2,FALSE))),"",VLOOKUP(TEXT($C111,"0000"),Events!$L$6:$R$505,2,FALSE))</f>
        <v/>
      </c>
      <c r="F111" s="51"/>
      <c r="G111" s="52" t="str">
        <f t="shared" si="1"/>
        <v/>
      </c>
      <c r="H111" s="53"/>
      <c r="I111" s="51"/>
      <c r="J111" s="51" t="str">
        <f>IF(OR(ISBLANK($C111),ISERROR(VLOOKUP(TEXT($C111,"0000"),Events!$L$6:$R$505,6,FALSE)),ISBLANK(VLOOKUP(TEXT($C111,"0000"),Events!$L$6:$R$505,6,FALSE))),"",VLOOKUP(TEXT($C111,"0000"),Events!$L$6:$R$505,6,FALSE))</f>
        <v/>
      </c>
      <c r="K111" s="50" t="str">
        <f>IF(OR(ISBLANK($C111),ISERROR(VLOOKUP(TEXT($C111,"0000"),Events!$L$6:$R$505,7,FALSE)),ISBLANK(VLOOKUP(TEXT($C111,"0000"),Events!$L$6:$R$505,7,FALSE))),"",VLOOKUP(TEXT($C111,"0000"),Events!$L$6:$R$505,7,FALSE))</f>
        <v/>
      </c>
      <c r="L111" s="50" t="str">
        <f>IF(OR(ISBLANK($C111),ISERROR(VLOOKUP(TEXT($C111,"0000"),Events!$L$6:$R$505,5,FALSE)),ISBLANK(VLOOKUP(TEXT($C111,"0000"),Events!$L$6:$R$505,5,FALSE))),"",VLOOKUP(TEXT($C111,"0000"),Events!$L$6:$R$505,5,FALSE))</f>
        <v/>
      </c>
      <c r="M111" s="50"/>
    </row>
    <row r="112" spans="1:13" ht="14.25" customHeight="1" x14ac:dyDescent="0.25">
      <c r="A112" s="47" t="str">
        <f>IF(ISNUMBER(B112),MAX(A$11:A111)+1,"")</f>
        <v/>
      </c>
      <c r="B112" s="48"/>
      <c r="C112" s="49"/>
      <c r="D112" s="50" t="str">
        <f>IF(OR(ISBLANK($C112),ISERROR(VLOOKUP(TEXT($C112,"0000"),Events!$L$6:$R$505,3,FALSE)),ISBLANK(VLOOKUP(TEXT($C112,"0000"),Events!$L$6:$R$505,3,FALSE))),"",VLOOKUP(TEXT($C112,"0000"),Events!$L$6:$R$505,3,FALSE))</f>
        <v/>
      </c>
      <c r="E112" s="51" t="str">
        <f>IF(OR(ISBLANK($C112),ISERROR(VLOOKUP(TEXT($C112,"0000"),Events!$L$6:$R$505,2,FALSE)),ISBLANK(VLOOKUP(TEXT($C112,"0000"),Events!$L$6:$R$505,2,FALSE))),"",VLOOKUP(TEXT($C112,"0000"),Events!$L$6:$R$505,2,FALSE))</f>
        <v/>
      </c>
      <c r="F112" s="51"/>
      <c r="G112" s="52" t="str">
        <f t="shared" si="1"/>
        <v/>
      </c>
      <c r="H112" s="53"/>
      <c r="I112" s="51"/>
      <c r="J112" s="51" t="str">
        <f>IF(OR(ISBLANK($C112),ISERROR(VLOOKUP(TEXT($C112,"0000"),Events!$L$6:$R$505,6,FALSE)),ISBLANK(VLOOKUP(TEXT($C112,"0000"),Events!$L$6:$R$505,6,FALSE))),"",VLOOKUP(TEXT($C112,"0000"),Events!$L$6:$R$505,6,FALSE))</f>
        <v/>
      </c>
      <c r="K112" s="50" t="str">
        <f>IF(OR(ISBLANK($C112),ISERROR(VLOOKUP(TEXT($C112,"0000"),Events!$L$6:$R$505,7,FALSE)),ISBLANK(VLOOKUP(TEXT($C112,"0000"),Events!$L$6:$R$505,7,FALSE))),"",VLOOKUP(TEXT($C112,"0000"),Events!$L$6:$R$505,7,FALSE))</f>
        <v/>
      </c>
      <c r="L112" s="50" t="str">
        <f>IF(OR(ISBLANK($C112),ISERROR(VLOOKUP(TEXT($C112,"0000"),Events!$L$6:$R$505,5,FALSE)),ISBLANK(VLOOKUP(TEXT($C112,"0000"),Events!$L$6:$R$505,5,FALSE))),"",VLOOKUP(TEXT($C112,"0000"),Events!$L$6:$R$505,5,FALSE))</f>
        <v/>
      </c>
      <c r="M112" s="50"/>
    </row>
    <row r="113" spans="1:13" ht="14.25" customHeight="1" x14ac:dyDescent="0.25">
      <c r="A113" s="47" t="str">
        <f>IF(ISNUMBER(B113),MAX(A$11:A112)+1,"")</f>
        <v/>
      </c>
      <c r="B113" s="48"/>
      <c r="C113" s="49"/>
      <c r="D113" s="50" t="str">
        <f>IF(OR(ISBLANK($C113),ISERROR(VLOOKUP(TEXT($C113,"0000"),Events!$L$6:$R$505,3,FALSE)),ISBLANK(VLOOKUP(TEXT($C113,"0000"),Events!$L$6:$R$505,3,FALSE))),"",VLOOKUP(TEXT($C113,"0000"),Events!$L$6:$R$505,3,FALSE))</f>
        <v/>
      </c>
      <c r="E113" s="51" t="str">
        <f>IF(OR(ISBLANK($C113),ISERROR(VLOOKUP(TEXT($C113,"0000"),Events!$L$6:$R$505,2,FALSE)),ISBLANK(VLOOKUP(TEXT($C113,"0000"),Events!$L$6:$R$505,2,FALSE))),"",VLOOKUP(TEXT($C113,"0000"),Events!$L$6:$R$505,2,FALSE))</f>
        <v/>
      </c>
      <c r="F113" s="51"/>
      <c r="G113" s="52" t="str">
        <f t="shared" si="1"/>
        <v/>
      </c>
      <c r="H113" s="53"/>
      <c r="I113" s="51"/>
      <c r="J113" s="51" t="str">
        <f>IF(OR(ISBLANK($C113),ISERROR(VLOOKUP(TEXT($C113,"0000"),Events!$L$6:$R$505,6,FALSE)),ISBLANK(VLOOKUP(TEXT($C113,"0000"),Events!$L$6:$R$505,6,FALSE))),"",VLOOKUP(TEXT($C113,"0000"),Events!$L$6:$R$505,6,FALSE))</f>
        <v/>
      </c>
      <c r="K113" s="50" t="str">
        <f>IF(OR(ISBLANK($C113),ISERROR(VLOOKUP(TEXT($C113,"0000"),Events!$L$6:$R$505,7,FALSE)),ISBLANK(VLOOKUP(TEXT($C113,"0000"),Events!$L$6:$R$505,7,FALSE))),"",VLOOKUP(TEXT($C113,"0000"),Events!$L$6:$R$505,7,FALSE))</f>
        <v/>
      </c>
      <c r="L113" s="50" t="str">
        <f>IF(OR(ISBLANK($C113),ISERROR(VLOOKUP(TEXT($C113,"0000"),Events!$L$6:$R$505,5,FALSE)),ISBLANK(VLOOKUP(TEXT($C113,"0000"),Events!$L$6:$R$505,5,FALSE))),"",VLOOKUP(TEXT($C113,"0000"),Events!$L$6:$R$505,5,FALSE))</f>
        <v/>
      </c>
      <c r="M113" s="50"/>
    </row>
    <row r="114" spans="1:13" ht="14.25" customHeight="1" x14ac:dyDescent="0.25">
      <c r="A114" s="47" t="str">
        <f>IF(ISNUMBER(B114),MAX(A$11:A113)+1,"")</f>
        <v/>
      </c>
      <c r="B114" s="48"/>
      <c r="C114" s="49"/>
      <c r="D114" s="50" t="str">
        <f>IF(OR(ISBLANK($C114),ISERROR(VLOOKUP(TEXT($C114,"0000"),Events!$L$6:$R$505,3,FALSE)),ISBLANK(VLOOKUP(TEXT($C114,"0000"),Events!$L$6:$R$505,3,FALSE))),"",VLOOKUP(TEXT($C114,"0000"),Events!$L$6:$R$505,3,FALSE))</f>
        <v/>
      </c>
      <c r="E114" s="51" t="str">
        <f>IF(OR(ISBLANK($C114),ISERROR(VLOOKUP(TEXT($C114,"0000"),Events!$L$6:$R$505,2,FALSE)),ISBLANK(VLOOKUP(TEXT($C114,"0000"),Events!$L$6:$R$505,2,FALSE))),"",VLOOKUP(TEXT($C114,"0000"),Events!$L$6:$R$505,2,FALSE))</f>
        <v/>
      </c>
      <c r="F114" s="51"/>
      <c r="G114" s="52" t="str">
        <f t="shared" si="1"/>
        <v/>
      </c>
      <c r="H114" s="53"/>
      <c r="I114" s="51"/>
      <c r="J114" s="51" t="str">
        <f>IF(OR(ISBLANK($C114),ISERROR(VLOOKUP(TEXT($C114,"0000"),Events!$L$6:$R$505,6,FALSE)),ISBLANK(VLOOKUP(TEXT($C114,"0000"),Events!$L$6:$R$505,6,FALSE))),"",VLOOKUP(TEXT($C114,"0000"),Events!$L$6:$R$505,6,FALSE))</f>
        <v/>
      </c>
      <c r="K114" s="50" t="str">
        <f>IF(OR(ISBLANK($C114),ISERROR(VLOOKUP(TEXT($C114,"0000"),Events!$L$6:$R$505,7,FALSE)),ISBLANK(VLOOKUP(TEXT($C114,"0000"),Events!$L$6:$R$505,7,FALSE))),"",VLOOKUP(TEXT($C114,"0000"),Events!$L$6:$R$505,7,FALSE))</f>
        <v/>
      </c>
      <c r="L114" s="50" t="str">
        <f>IF(OR(ISBLANK($C114),ISERROR(VLOOKUP(TEXT($C114,"0000"),Events!$L$6:$R$505,5,FALSE)),ISBLANK(VLOOKUP(TEXT($C114,"0000"),Events!$L$6:$R$505,5,FALSE))),"",VLOOKUP(TEXT($C114,"0000"),Events!$L$6:$R$505,5,FALSE))</f>
        <v/>
      </c>
      <c r="M114" s="50"/>
    </row>
    <row r="115" spans="1:13" ht="14.25" customHeight="1" x14ac:dyDescent="0.25">
      <c r="A115" s="47" t="str">
        <f>IF(ISNUMBER(B115),MAX(A$11:A114)+1,"")</f>
        <v/>
      </c>
      <c r="B115" s="48"/>
      <c r="C115" s="49"/>
      <c r="D115" s="50" t="str">
        <f>IF(OR(ISBLANK($C115),ISERROR(VLOOKUP(TEXT($C115,"0000"),Events!$L$6:$R$505,3,FALSE)),ISBLANK(VLOOKUP(TEXT($C115,"0000"),Events!$L$6:$R$505,3,FALSE))),"",VLOOKUP(TEXT($C115,"0000"),Events!$L$6:$R$505,3,FALSE))</f>
        <v/>
      </c>
      <c r="E115" s="51" t="str">
        <f>IF(OR(ISBLANK($C115),ISERROR(VLOOKUP(TEXT($C115,"0000"),Events!$L$6:$R$505,2,FALSE)),ISBLANK(VLOOKUP(TEXT($C115,"0000"),Events!$L$6:$R$505,2,FALSE))),"",VLOOKUP(TEXT($C115,"0000"),Events!$L$6:$R$505,2,FALSE))</f>
        <v/>
      </c>
      <c r="F115" s="51"/>
      <c r="G115" s="52" t="str">
        <f t="shared" si="1"/>
        <v/>
      </c>
      <c r="H115" s="53"/>
      <c r="I115" s="51"/>
      <c r="J115" s="51" t="str">
        <f>IF(OR(ISBLANK($C115),ISERROR(VLOOKUP(TEXT($C115,"0000"),Events!$L$6:$R$505,6,FALSE)),ISBLANK(VLOOKUP(TEXT($C115,"0000"),Events!$L$6:$R$505,6,FALSE))),"",VLOOKUP(TEXT($C115,"0000"),Events!$L$6:$R$505,6,FALSE))</f>
        <v/>
      </c>
      <c r="K115" s="50" t="str">
        <f>IF(OR(ISBLANK($C115),ISERROR(VLOOKUP(TEXT($C115,"0000"),Events!$L$6:$R$505,7,FALSE)),ISBLANK(VLOOKUP(TEXT($C115,"0000"),Events!$L$6:$R$505,7,FALSE))),"",VLOOKUP(TEXT($C115,"0000"),Events!$L$6:$R$505,7,FALSE))</f>
        <v/>
      </c>
      <c r="L115" s="50" t="str">
        <f>IF(OR(ISBLANK($C115),ISERROR(VLOOKUP(TEXT($C115,"0000"),Events!$L$6:$R$505,5,FALSE)),ISBLANK(VLOOKUP(TEXT($C115,"0000"),Events!$L$6:$R$505,5,FALSE))),"",VLOOKUP(TEXT($C115,"0000"),Events!$L$6:$R$505,5,FALSE))</f>
        <v/>
      </c>
      <c r="M115" s="50"/>
    </row>
    <row r="116" spans="1:13" ht="14.25" customHeight="1" x14ac:dyDescent="0.25">
      <c r="A116" s="47" t="str">
        <f>IF(ISNUMBER(B116),MAX(A$11:A115)+1,"")</f>
        <v/>
      </c>
      <c r="B116" s="48"/>
      <c r="C116" s="49"/>
      <c r="D116" s="50" t="str">
        <f>IF(OR(ISBLANK($C116),ISERROR(VLOOKUP(TEXT($C116,"0000"),Events!$L$6:$R$505,3,FALSE)),ISBLANK(VLOOKUP(TEXT($C116,"0000"),Events!$L$6:$R$505,3,FALSE))),"",VLOOKUP(TEXT($C116,"0000"),Events!$L$6:$R$505,3,FALSE))</f>
        <v/>
      </c>
      <c r="E116" s="51" t="str">
        <f>IF(OR(ISBLANK($C116),ISERROR(VLOOKUP(TEXT($C116,"0000"),Events!$L$6:$R$505,2,FALSE)),ISBLANK(VLOOKUP(TEXT($C116,"0000"),Events!$L$6:$R$505,2,FALSE))),"",VLOOKUP(TEXT($C116,"0000"),Events!$L$6:$R$505,2,FALSE))</f>
        <v/>
      </c>
      <c r="F116" s="51"/>
      <c r="G116" s="52" t="str">
        <f t="shared" si="1"/>
        <v/>
      </c>
      <c r="H116" s="53"/>
      <c r="I116" s="51"/>
      <c r="J116" s="51" t="str">
        <f>IF(OR(ISBLANK($C116),ISERROR(VLOOKUP(TEXT($C116,"0000"),Events!$L$6:$R$505,6,FALSE)),ISBLANK(VLOOKUP(TEXT($C116,"0000"),Events!$L$6:$R$505,6,FALSE))),"",VLOOKUP(TEXT($C116,"0000"),Events!$L$6:$R$505,6,FALSE))</f>
        <v/>
      </c>
      <c r="K116" s="50" t="str">
        <f>IF(OR(ISBLANK($C116),ISERROR(VLOOKUP(TEXT($C116,"0000"),Events!$L$6:$R$505,7,FALSE)),ISBLANK(VLOOKUP(TEXT($C116,"0000"),Events!$L$6:$R$505,7,FALSE))),"",VLOOKUP(TEXT($C116,"0000"),Events!$L$6:$R$505,7,FALSE))</f>
        <v/>
      </c>
      <c r="L116" s="50" t="str">
        <f>IF(OR(ISBLANK($C116),ISERROR(VLOOKUP(TEXT($C116,"0000"),Events!$L$6:$R$505,5,FALSE)),ISBLANK(VLOOKUP(TEXT($C116,"0000"),Events!$L$6:$R$505,5,FALSE))),"",VLOOKUP(TEXT($C116,"0000"),Events!$L$6:$R$505,5,FALSE))</f>
        <v/>
      </c>
      <c r="M116" s="50"/>
    </row>
    <row r="117" spans="1:13" ht="14.25" customHeight="1" x14ac:dyDescent="0.25">
      <c r="A117" s="47" t="str">
        <f>IF(ISNUMBER(B117),MAX(A$11:A116)+1,"")</f>
        <v/>
      </c>
      <c r="B117" s="48"/>
      <c r="C117" s="49"/>
      <c r="D117" s="50" t="str">
        <f>IF(OR(ISBLANK($C117),ISERROR(VLOOKUP(TEXT($C117,"0000"),Events!$L$6:$R$505,3,FALSE)),ISBLANK(VLOOKUP(TEXT($C117,"0000"),Events!$L$6:$R$505,3,FALSE))),"",VLOOKUP(TEXT($C117,"0000"),Events!$L$6:$R$505,3,FALSE))</f>
        <v/>
      </c>
      <c r="E117" s="51" t="str">
        <f>IF(OR(ISBLANK($C117),ISERROR(VLOOKUP(TEXT($C117,"0000"),Events!$L$6:$R$505,2,FALSE)),ISBLANK(VLOOKUP(TEXT($C117,"0000"),Events!$L$6:$R$505,2,FALSE))),"",VLOOKUP(TEXT($C117,"0000"),Events!$L$6:$R$505,2,FALSE))</f>
        <v/>
      </c>
      <c r="F117" s="51"/>
      <c r="G117" s="52" t="str">
        <f t="shared" si="1"/>
        <v/>
      </c>
      <c r="H117" s="53"/>
      <c r="I117" s="51"/>
      <c r="J117" s="51" t="str">
        <f>IF(OR(ISBLANK($C117),ISERROR(VLOOKUP(TEXT($C117,"0000"),Events!$L$6:$R$505,6,FALSE)),ISBLANK(VLOOKUP(TEXT($C117,"0000"),Events!$L$6:$R$505,6,FALSE))),"",VLOOKUP(TEXT($C117,"0000"),Events!$L$6:$R$505,6,FALSE))</f>
        <v/>
      </c>
      <c r="K117" s="50" t="str">
        <f>IF(OR(ISBLANK($C117),ISERROR(VLOOKUP(TEXT($C117,"0000"),Events!$L$6:$R$505,7,FALSE)),ISBLANK(VLOOKUP(TEXT($C117,"0000"),Events!$L$6:$R$505,7,FALSE))),"",VLOOKUP(TEXT($C117,"0000"),Events!$L$6:$R$505,7,FALSE))</f>
        <v/>
      </c>
      <c r="L117" s="50" t="str">
        <f>IF(OR(ISBLANK($C117),ISERROR(VLOOKUP(TEXT($C117,"0000"),Events!$L$6:$R$505,5,FALSE)),ISBLANK(VLOOKUP(TEXT($C117,"0000"),Events!$L$6:$R$505,5,FALSE))),"",VLOOKUP(TEXT($C117,"0000"),Events!$L$6:$R$505,5,FALSE))</f>
        <v/>
      </c>
      <c r="M117" s="50"/>
    </row>
    <row r="118" spans="1:13" ht="14.25" customHeight="1" x14ac:dyDescent="0.25">
      <c r="A118" s="47" t="str">
        <f>IF(ISNUMBER(B118),MAX(A$11:A117)+1,"")</f>
        <v/>
      </c>
      <c r="B118" s="48"/>
      <c r="C118" s="49"/>
      <c r="D118" s="50" t="str">
        <f>IF(OR(ISBLANK($C118),ISERROR(VLOOKUP(TEXT($C118,"0000"),Events!$L$6:$R$505,3,FALSE)),ISBLANK(VLOOKUP(TEXT($C118,"0000"),Events!$L$6:$R$505,3,FALSE))),"",VLOOKUP(TEXT($C118,"0000"),Events!$L$6:$R$505,3,FALSE))</f>
        <v/>
      </c>
      <c r="E118" s="51" t="str">
        <f>IF(OR(ISBLANK($C118),ISERROR(VLOOKUP(TEXT($C118,"0000"),Events!$L$6:$R$505,2,FALSE)),ISBLANK(VLOOKUP(TEXT($C118,"0000"),Events!$L$6:$R$505,2,FALSE))),"",VLOOKUP(TEXT($C118,"0000"),Events!$L$6:$R$505,2,FALSE))</f>
        <v/>
      </c>
      <c r="F118" s="51"/>
      <c r="G118" s="52" t="str">
        <f t="shared" si="1"/>
        <v/>
      </c>
      <c r="H118" s="53"/>
      <c r="I118" s="51"/>
      <c r="J118" s="51" t="str">
        <f>IF(OR(ISBLANK($C118),ISERROR(VLOOKUP(TEXT($C118,"0000"),Events!$L$6:$R$505,6,FALSE)),ISBLANK(VLOOKUP(TEXT($C118,"0000"),Events!$L$6:$R$505,6,FALSE))),"",VLOOKUP(TEXT($C118,"0000"),Events!$L$6:$R$505,6,FALSE))</f>
        <v/>
      </c>
      <c r="K118" s="50" t="str">
        <f>IF(OR(ISBLANK($C118),ISERROR(VLOOKUP(TEXT($C118,"0000"),Events!$L$6:$R$505,7,FALSE)),ISBLANK(VLOOKUP(TEXT($C118,"0000"),Events!$L$6:$R$505,7,FALSE))),"",VLOOKUP(TEXT($C118,"0000"),Events!$L$6:$R$505,7,FALSE))</f>
        <v/>
      </c>
      <c r="L118" s="50" t="str">
        <f>IF(OR(ISBLANK($C118),ISERROR(VLOOKUP(TEXT($C118,"0000"),Events!$L$6:$R$505,5,FALSE)),ISBLANK(VLOOKUP(TEXT($C118,"0000"),Events!$L$6:$R$505,5,FALSE))),"",VLOOKUP(TEXT($C118,"0000"),Events!$L$6:$R$505,5,FALSE))</f>
        <v/>
      </c>
      <c r="M118" s="50"/>
    </row>
    <row r="119" spans="1:13" ht="14.25" customHeight="1" x14ac:dyDescent="0.25">
      <c r="A119" s="47" t="str">
        <f>IF(ISNUMBER(B119),MAX(A$11:A118)+1,"")</f>
        <v/>
      </c>
      <c r="B119" s="48"/>
      <c r="C119" s="49"/>
      <c r="D119" s="50" t="str">
        <f>IF(OR(ISBLANK($C119),ISERROR(VLOOKUP(TEXT($C119,"0000"),Events!$L$6:$R$505,3,FALSE)),ISBLANK(VLOOKUP(TEXT($C119,"0000"),Events!$L$6:$R$505,3,FALSE))),"",VLOOKUP(TEXT($C119,"0000"),Events!$L$6:$R$505,3,FALSE))</f>
        <v/>
      </c>
      <c r="E119" s="51" t="str">
        <f>IF(OR(ISBLANK($C119),ISERROR(VLOOKUP(TEXT($C119,"0000"),Events!$L$6:$R$505,2,FALSE)),ISBLANK(VLOOKUP(TEXT($C119,"0000"),Events!$L$6:$R$505,2,FALSE))),"",VLOOKUP(TEXT($C119,"0000"),Events!$L$6:$R$505,2,FALSE))</f>
        <v/>
      </c>
      <c r="F119" s="51"/>
      <c r="G119" s="52" t="str">
        <f t="shared" si="1"/>
        <v/>
      </c>
      <c r="H119" s="53"/>
      <c r="I119" s="51"/>
      <c r="J119" s="51" t="str">
        <f>IF(OR(ISBLANK($C119),ISERROR(VLOOKUP(TEXT($C119,"0000"),Events!$L$6:$R$505,6,FALSE)),ISBLANK(VLOOKUP(TEXT($C119,"0000"),Events!$L$6:$R$505,6,FALSE))),"",VLOOKUP(TEXT($C119,"0000"),Events!$L$6:$R$505,6,FALSE))</f>
        <v/>
      </c>
      <c r="K119" s="50" t="str">
        <f>IF(OR(ISBLANK($C119),ISERROR(VLOOKUP(TEXT($C119,"0000"),Events!$L$6:$R$505,7,FALSE)),ISBLANK(VLOOKUP(TEXT($C119,"0000"),Events!$L$6:$R$505,7,FALSE))),"",VLOOKUP(TEXT($C119,"0000"),Events!$L$6:$R$505,7,FALSE))</f>
        <v/>
      </c>
      <c r="L119" s="50" t="str">
        <f>IF(OR(ISBLANK($C119),ISERROR(VLOOKUP(TEXT($C119,"0000"),Events!$L$6:$R$505,5,FALSE)),ISBLANK(VLOOKUP(TEXT($C119,"0000"),Events!$L$6:$R$505,5,FALSE))),"",VLOOKUP(TEXT($C119,"0000"),Events!$L$6:$R$505,5,FALSE))</f>
        <v/>
      </c>
      <c r="M119" s="50"/>
    </row>
    <row r="120" spans="1:13" ht="14.25" customHeight="1" x14ac:dyDescent="0.25">
      <c r="A120" s="47" t="str">
        <f>IF(ISNUMBER(B120),MAX(A$11:A119)+1,"")</f>
        <v/>
      </c>
      <c r="B120" s="48"/>
      <c r="C120" s="49"/>
      <c r="D120" s="50" t="str">
        <f>IF(OR(ISBLANK($C120),ISERROR(VLOOKUP(TEXT($C120,"0000"),Events!$L$6:$R$505,3,FALSE)),ISBLANK(VLOOKUP(TEXT($C120,"0000"),Events!$L$6:$R$505,3,FALSE))),"",VLOOKUP(TEXT($C120,"0000"),Events!$L$6:$R$505,3,FALSE))</f>
        <v/>
      </c>
      <c r="E120" s="51" t="str">
        <f>IF(OR(ISBLANK($C120),ISERROR(VLOOKUP(TEXT($C120,"0000"),Events!$L$6:$R$505,2,FALSE)),ISBLANK(VLOOKUP(TEXT($C120,"0000"),Events!$L$6:$R$505,2,FALSE))),"",VLOOKUP(TEXT($C120,"0000"),Events!$L$6:$R$505,2,FALSE))</f>
        <v/>
      </c>
      <c r="F120" s="51"/>
      <c r="G120" s="52" t="str">
        <f t="shared" si="1"/>
        <v/>
      </c>
      <c r="H120" s="53"/>
      <c r="I120" s="51"/>
      <c r="J120" s="51" t="str">
        <f>IF(OR(ISBLANK($C120),ISERROR(VLOOKUP(TEXT($C120,"0000"),Events!$L$6:$R$505,6,FALSE)),ISBLANK(VLOOKUP(TEXT($C120,"0000"),Events!$L$6:$R$505,6,FALSE))),"",VLOOKUP(TEXT($C120,"0000"),Events!$L$6:$R$505,6,FALSE))</f>
        <v/>
      </c>
      <c r="K120" s="50" t="str">
        <f>IF(OR(ISBLANK($C120),ISERROR(VLOOKUP(TEXT($C120,"0000"),Events!$L$6:$R$505,7,FALSE)),ISBLANK(VLOOKUP(TEXT($C120,"0000"),Events!$L$6:$R$505,7,FALSE))),"",VLOOKUP(TEXT($C120,"0000"),Events!$L$6:$R$505,7,FALSE))</f>
        <v/>
      </c>
      <c r="L120" s="50" t="str">
        <f>IF(OR(ISBLANK($C120),ISERROR(VLOOKUP(TEXT($C120,"0000"),Events!$L$6:$R$505,5,FALSE)),ISBLANK(VLOOKUP(TEXT($C120,"0000"),Events!$L$6:$R$505,5,FALSE))),"",VLOOKUP(TEXT($C120,"0000"),Events!$L$6:$R$505,5,FALSE))</f>
        <v/>
      </c>
      <c r="M120" s="50"/>
    </row>
    <row r="121" spans="1:13" ht="14.25" customHeight="1" x14ac:dyDescent="0.25">
      <c r="A121" s="47" t="str">
        <f>IF(ISNUMBER(B121),MAX(A$11:A120)+1,"")</f>
        <v/>
      </c>
      <c r="B121" s="48"/>
      <c r="C121" s="49"/>
      <c r="D121" s="50" t="str">
        <f>IF(OR(ISBLANK($C121),ISERROR(VLOOKUP(TEXT($C121,"0000"),Events!$L$6:$R$505,3,FALSE)),ISBLANK(VLOOKUP(TEXT($C121,"0000"),Events!$L$6:$R$505,3,FALSE))),"",VLOOKUP(TEXT($C121,"0000"),Events!$L$6:$R$505,3,FALSE))</f>
        <v/>
      </c>
      <c r="E121" s="51" t="str">
        <f>IF(OR(ISBLANK($C121),ISERROR(VLOOKUP(TEXT($C121,"0000"),Events!$L$6:$R$505,2,FALSE)),ISBLANK(VLOOKUP(TEXT($C121,"0000"),Events!$L$6:$R$505,2,FALSE))),"",VLOOKUP(TEXT($C121,"0000"),Events!$L$6:$R$505,2,FALSE))</f>
        <v/>
      </c>
      <c r="F121" s="51"/>
      <c r="G121" s="52" t="str">
        <f t="shared" si="1"/>
        <v/>
      </c>
      <c r="H121" s="53"/>
      <c r="I121" s="51"/>
      <c r="J121" s="51" t="str">
        <f>IF(OR(ISBLANK($C121),ISERROR(VLOOKUP(TEXT($C121,"0000"),Events!$L$6:$R$505,6,FALSE)),ISBLANK(VLOOKUP(TEXT($C121,"0000"),Events!$L$6:$R$505,6,FALSE))),"",VLOOKUP(TEXT($C121,"0000"),Events!$L$6:$R$505,6,FALSE))</f>
        <v/>
      </c>
      <c r="K121" s="50" t="str">
        <f>IF(OR(ISBLANK($C121),ISERROR(VLOOKUP(TEXT($C121,"0000"),Events!$L$6:$R$505,7,FALSE)),ISBLANK(VLOOKUP(TEXT($C121,"0000"),Events!$L$6:$R$505,7,FALSE))),"",VLOOKUP(TEXT($C121,"0000"),Events!$L$6:$R$505,7,FALSE))</f>
        <v/>
      </c>
      <c r="L121" s="50" t="str">
        <f>IF(OR(ISBLANK($C121),ISERROR(VLOOKUP(TEXT($C121,"0000"),Events!$L$6:$R$505,5,FALSE)),ISBLANK(VLOOKUP(TEXT($C121,"0000"),Events!$L$6:$R$505,5,FALSE))),"",VLOOKUP(TEXT($C121,"0000"),Events!$L$6:$R$505,5,FALSE))</f>
        <v/>
      </c>
      <c r="M121" s="50"/>
    </row>
    <row r="122" spans="1:13" ht="14.25" customHeight="1" x14ac:dyDescent="0.25">
      <c r="A122" s="47" t="str">
        <f>IF(ISNUMBER(B122),MAX(A$11:A121)+1,"")</f>
        <v/>
      </c>
      <c r="B122" s="48"/>
      <c r="C122" s="49"/>
      <c r="D122" s="50" t="str">
        <f>IF(OR(ISBLANK($C122),ISERROR(VLOOKUP(TEXT($C122,"0000"),Events!$L$6:$R$505,3,FALSE)),ISBLANK(VLOOKUP(TEXT($C122,"0000"),Events!$L$6:$R$505,3,FALSE))),"",VLOOKUP(TEXT($C122,"0000"),Events!$L$6:$R$505,3,FALSE))</f>
        <v/>
      </c>
      <c r="E122" s="51" t="str">
        <f>IF(OR(ISBLANK($C122),ISERROR(VLOOKUP(TEXT($C122,"0000"),Events!$L$6:$R$505,2,FALSE)),ISBLANK(VLOOKUP(TEXT($C122,"0000"),Events!$L$6:$R$505,2,FALSE))),"",VLOOKUP(TEXT($C122,"0000"),Events!$L$6:$R$505,2,FALSE))</f>
        <v/>
      </c>
      <c r="F122" s="51"/>
      <c r="G122" s="52" t="str">
        <f t="shared" si="1"/>
        <v/>
      </c>
      <c r="H122" s="53"/>
      <c r="I122" s="51"/>
      <c r="J122" s="51" t="str">
        <f>IF(OR(ISBLANK($C122),ISERROR(VLOOKUP(TEXT($C122,"0000"),Events!$L$6:$R$505,6,FALSE)),ISBLANK(VLOOKUP(TEXT($C122,"0000"),Events!$L$6:$R$505,6,FALSE))),"",VLOOKUP(TEXT($C122,"0000"),Events!$L$6:$R$505,6,FALSE))</f>
        <v/>
      </c>
      <c r="K122" s="50" t="str">
        <f>IF(OR(ISBLANK($C122),ISERROR(VLOOKUP(TEXT($C122,"0000"),Events!$L$6:$R$505,7,FALSE)),ISBLANK(VLOOKUP(TEXT($C122,"0000"),Events!$L$6:$R$505,7,FALSE))),"",VLOOKUP(TEXT($C122,"0000"),Events!$L$6:$R$505,7,FALSE))</f>
        <v/>
      </c>
      <c r="L122" s="50" t="str">
        <f>IF(OR(ISBLANK($C122),ISERROR(VLOOKUP(TEXT($C122,"0000"),Events!$L$6:$R$505,5,FALSE)),ISBLANK(VLOOKUP(TEXT($C122,"0000"),Events!$L$6:$R$505,5,FALSE))),"",VLOOKUP(TEXT($C122,"0000"),Events!$L$6:$R$505,5,FALSE))</f>
        <v/>
      </c>
      <c r="M122" s="50"/>
    </row>
    <row r="123" spans="1:13" ht="14.25" customHeight="1" x14ac:dyDescent="0.25">
      <c r="A123" s="47" t="str">
        <f>IF(ISNUMBER(B123),MAX(A$11:A122)+1,"")</f>
        <v/>
      </c>
      <c r="B123" s="48"/>
      <c r="C123" s="49"/>
      <c r="D123" s="50" t="str">
        <f>IF(OR(ISBLANK($C123),ISERROR(VLOOKUP(TEXT($C123,"0000"),Events!$L$6:$R$505,3,FALSE)),ISBLANK(VLOOKUP(TEXT($C123,"0000"),Events!$L$6:$R$505,3,FALSE))),"",VLOOKUP(TEXT($C123,"0000"),Events!$L$6:$R$505,3,FALSE))</f>
        <v/>
      </c>
      <c r="E123" s="51" t="str">
        <f>IF(OR(ISBLANK($C123),ISERROR(VLOOKUP(TEXT($C123,"0000"),Events!$L$6:$R$505,2,FALSE)),ISBLANK(VLOOKUP(TEXT($C123,"0000"),Events!$L$6:$R$505,2,FALSE))),"",VLOOKUP(TEXT($C123,"0000"),Events!$L$6:$R$505,2,FALSE))</f>
        <v/>
      </c>
      <c r="F123" s="51"/>
      <c r="G123" s="52" t="str">
        <f t="shared" si="1"/>
        <v/>
      </c>
      <c r="H123" s="53"/>
      <c r="I123" s="51"/>
      <c r="J123" s="51" t="str">
        <f>IF(OR(ISBLANK($C123),ISERROR(VLOOKUP(TEXT($C123,"0000"),Events!$L$6:$R$505,6,FALSE)),ISBLANK(VLOOKUP(TEXT($C123,"0000"),Events!$L$6:$R$505,6,FALSE))),"",VLOOKUP(TEXT($C123,"0000"),Events!$L$6:$R$505,6,FALSE))</f>
        <v/>
      </c>
      <c r="K123" s="50" t="str">
        <f>IF(OR(ISBLANK($C123),ISERROR(VLOOKUP(TEXT($C123,"0000"),Events!$L$6:$R$505,7,FALSE)),ISBLANK(VLOOKUP(TEXT($C123,"0000"),Events!$L$6:$R$505,7,FALSE))),"",VLOOKUP(TEXT($C123,"0000"),Events!$L$6:$R$505,7,FALSE))</f>
        <v/>
      </c>
      <c r="L123" s="50" t="str">
        <f>IF(OR(ISBLANK($C123),ISERROR(VLOOKUP(TEXT($C123,"0000"),Events!$L$6:$R$505,5,FALSE)),ISBLANK(VLOOKUP(TEXT($C123,"0000"),Events!$L$6:$R$505,5,FALSE))),"",VLOOKUP(TEXT($C123,"0000"),Events!$L$6:$R$505,5,FALSE))</f>
        <v/>
      </c>
      <c r="M123" s="50"/>
    </row>
    <row r="124" spans="1:13" ht="14.25" customHeight="1" x14ac:dyDescent="0.25">
      <c r="A124" s="47" t="str">
        <f>IF(ISNUMBER(B124),MAX(A$11:A123)+1,"")</f>
        <v/>
      </c>
      <c r="B124" s="48"/>
      <c r="C124" s="49"/>
      <c r="D124" s="50" t="str">
        <f>IF(OR(ISBLANK($C124),ISERROR(VLOOKUP(TEXT($C124,"0000"),Events!$L$6:$R$505,3,FALSE)),ISBLANK(VLOOKUP(TEXT($C124,"0000"),Events!$L$6:$R$505,3,FALSE))),"",VLOOKUP(TEXT($C124,"0000"),Events!$L$6:$R$505,3,FALSE))</f>
        <v/>
      </c>
      <c r="E124" s="51" t="str">
        <f>IF(OR(ISBLANK($C124),ISERROR(VLOOKUP(TEXT($C124,"0000"),Events!$L$6:$R$505,2,FALSE)),ISBLANK(VLOOKUP(TEXT($C124,"0000"),Events!$L$6:$R$505,2,FALSE))),"",VLOOKUP(TEXT($C124,"0000"),Events!$L$6:$R$505,2,FALSE))</f>
        <v/>
      </c>
      <c r="F124" s="51"/>
      <c r="G124" s="52" t="str">
        <f t="shared" si="1"/>
        <v/>
      </c>
      <c r="H124" s="53"/>
      <c r="I124" s="51"/>
      <c r="J124" s="51" t="str">
        <f>IF(OR(ISBLANK($C124),ISERROR(VLOOKUP(TEXT($C124,"0000"),Events!$L$6:$R$505,6,FALSE)),ISBLANK(VLOOKUP(TEXT($C124,"0000"),Events!$L$6:$R$505,6,FALSE))),"",VLOOKUP(TEXT($C124,"0000"),Events!$L$6:$R$505,6,FALSE))</f>
        <v/>
      </c>
      <c r="K124" s="50" t="str">
        <f>IF(OR(ISBLANK($C124),ISERROR(VLOOKUP(TEXT($C124,"0000"),Events!$L$6:$R$505,7,FALSE)),ISBLANK(VLOOKUP(TEXT($C124,"0000"),Events!$L$6:$R$505,7,FALSE))),"",VLOOKUP(TEXT($C124,"0000"),Events!$L$6:$R$505,7,FALSE))</f>
        <v/>
      </c>
      <c r="L124" s="50" t="str">
        <f>IF(OR(ISBLANK($C124),ISERROR(VLOOKUP(TEXT($C124,"0000"),Events!$L$6:$R$505,5,FALSE)),ISBLANK(VLOOKUP(TEXT($C124,"0000"),Events!$L$6:$R$505,5,FALSE))),"",VLOOKUP(TEXT($C124,"0000"),Events!$L$6:$R$505,5,FALSE))</f>
        <v/>
      </c>
      <c r="M124" s="50"/>
    </row>
    <row r="125" spans="1:13" ht="14.25" customHeight="1" x14ac:dyDescent="0.25">
      <c r="A125" s="47" t="str">
        <f>IF(ISNUMBER(B125),MAX(A$11:A124)+1,"")</f>
        <v/>
      </c>
      <c r="B125" s="48"/>
      <c r="C125" s="49"/>
      <c r="D125" s="50" t="str">
        <f>IF(OR(ISBLANK($C125),ISERROR(VLOOKUP(TEXT($C125,"0000"),Events!$L$6:$R$505,3,FALSE)),ISBLANK(VLOOKUP(TEXT($C125,"0000"),Events!$L$6:$R$505,3,FALSE))),"",VLOOKUP(TEXT($C125,"0000"),Events!$L$6:$R$505,3,FALSE))</f>
        <v/>
      </c>
      <c r="E125" s="51" t="str">
        <f>IF(OR(ISBLANK($C125),ISERROR(VLOOKUP(TEXT($C125,"0000"),Events!$L$6:$R$505,2,FALSE)),ISBLANK(VLOOKUP(TEXT($C125,"0000"),Events!$L$6:$R$505,2,FALSE))),"",VLOOKUP(TEXT($C125,"0000"),Events!$L$6:$R$505,2,FALSE))</f>
        <v/>
      </c>
      <c r="F125" s="51"/>
      <c r="G125" s="52" t="str">
        <f t="shared" si="1"/>
        <v/>
      </c>
      <c r="H125" s="53"/>
      <c r="I125" s="51"/>
      <c r="J125" s="51" t="str">
        <f>IF(OR(ISBLANK($C125),ISERROR(VLOOKUP(TEXT($C125,"0000"),Events!$L$6:$R$505,6,FALSE)),ISBLANK(VLOOKUP(TEXT($C125,"0000"),Events!$L$6:$R$505,6,FALSE))),"",VLOOKUP(TEXT($C125,"0000"),Events!$L$6:$R$505,6,FALSE))</f>
        <v/>
      </c>
      <c r="K125" s="50" t="str">
        <f>IF(OR(ISBLANK($C125),ISERROR(VLOOKUP(TEXT($C125,"0000"),Events!$L$6:$R$505,7,FALSE)),ISBLANK(VLOOKUP(TEXT($C125,"0000"),Events!$L$6:$R$505,7,FALSE))),"",VLOOKUP(TEXT($C125,"0000"),Events!$L$6:$R$505,7,FALSE))</f>
        <v/>
      </c>
      <c r="L125" s="50" t="str">
        <f>IF(OR(ISBLANK($C125),ISERROR(VLOOKUP(TEXT($C125,"0000"),Events!$L$6:$R$505,5,FALSE)),ISBLANK(VLOOKUP(TEXT($C125,"0000"),Events!$L$6:$R$505,5,FALSE))),"",VLOOKUP(TEXT($C125,"0000"),Events!$L$6:$R$505,5,FALSE))</f>
        <v/>
      </c>
      <c r="M125" s="50"/>
    </row>
    <row r="126" spans="1:13" ht="14.25" customHeight="1" x14ac:dyDescent="0.25">
      <c r="A126" s="47" t="str">
        <f>IF(ISNUMBER(B126),MAX(A$11:A125)+1,"")</f>
        <v/>
      </c>
      <c r="B126" s="48"/>
      <c r="C126" s="49"/>
      <c r="D126" s="50" t="str">
        <f>IF(OR(ISBLANK($C126),ISERROR(VLOOKUP(TEXT($C126,"0000"),Events!$L$6:$R$505,3,FALSE)),ISBLANK(VLOOKUP(TEXT($C126,"0000"),Events!$L$6:$R$505,3,FALSE))),"",VLOOKUP(TEXT($C126,"0000"),Events!$L$6:$R$505,3,FALSE))</f>
        <v/>
      </c>
      <c r="E126" s="51" t="str">
        <f>IF(OR(ISBLANK($C126),ISERROR(VLOOKUP(TEXT($C126,"0000"),Events!$L$6:$R$505,2,FALSE)),ISBLANK(VLOOKUP(TEXT($C126,"0000"),Events!$L$6:$R$505,2,FALSE))),"",VLOOKUP(TEXT($C126,"0000"),Events!$L$6:$R$505,2,FALSE))</f>
        <v/>
      </c>
      <c r="F126" s="51"/>
      <c r="G126" s="52" t="str">
        <f t="shared" si="1"/>
        <v/>
      </c>
      <c r="H126" s="53"/>
      <c r="I126" s="51"/>
      <c r="J126" s="51" t="str">
        <f>IF(OR(ISBLANK($C126),ISERROR(VLOOKUP(TEXT($C126,"0000"),Events!$L$6:$R$505,6,FALSE)),ISBLANK(VLOOKUP(TEXT($C126,"0000"),Events!$L$6:$R$505,6,FALSE))),"",VLOOKUP(TEXT($C126,"0000"),Events!$L$6:$R$505,6,FALSE))</f>
        <v/>
      </c>
      <c r="K126" s="50" t="str">
        <f>IF(OR(ISBLANK($C126),ISERROR(VLOOKUP(TEXT($C126,"0000"),Events!$L$6:$R$505,7,FALSE)),ISBLANK(VLOOKUP(TEXT($C126,"0000"),Events!$L$6:$R$505,7,FALSE))),"",VLOOKUP(TEXT($C126,"0000"),Events!$L$6:$R$505,7,FALSE))</f>
        <v/>
      </c>
      <c r="L126" s="50" t="str">
        <f>IF(OR(ISBLANK($C126),ISERROR(VLOOKUP(TEXT($C126,"0000"),Events!$L$6:$R$505,5,FALSE)),ISBLANK(VLOOKUP(TEXT($C126,"0000"),Events!$L$6:$R$505,5,FALSE))),"",VLOOKUP(TEXT($C126,"0000"),Events!$L$6:$R$505,5,FALSE))</f>
        <v/>
      </c>
      <c r="M126" s="50"/>
    </row>
    <row r="127" spans="1:13" ht="14.25" customHeight="1" x14ac:dyDescent="0.25">
      <c r="A127" s="47" t="str">
        <f>IF(ISNUMBER(B127),MAX(A$11:A126)+1,"")</f>
        <v/>
      </c>
      <c r="B127" s="48"/>
      <c r="C127" s="49"/>
      <c r="D127" s="50" t="str">
        <f>IF(OR(ISBLANK($C127),ISERROR(VLOOKUP(TEXT($C127,"0000"),Events!$L$6:$R$505,3,FALSE)),ISBLANK(VLOOKUP(TEXT($C127,"0000"),Events!$L$6:$R$505,3,FALSE))),"",VLOOKUP(TEXT($C127,"0000"),Events!$L$6:$R$505,3,FALSE))</f>
        <v/>
      </c>
      <c r="E127" s="51" t="str">
        <f>IF(OR(ISBLANK($C127),ISERROR(VLOOKUP(TEXT($C127,"0000"),Events!$L$6:$R$505,2,FALSE)),ISBLANK(VLOOKUP(TEXT($C127,"0000"),Events!$L$6:$R$505,2,FALSE))),"",VLOOKUP(TEXT($C127,"0000"),Events!$L$6:$R$505,2,FALSE))</f>
        <v/>
      </c>
      <c r="F127" s="51"/>
      <c r="G127" s="52" t="str">
        <f t="shared" si="1"/>
        <v/>
      </c>
      <c r="H127" s="53"/>
      <c r="I127" s="51"/>
      <c r="J127" s="51" t="str">
        <f>IF(OR(ISBLANK($C127),ISERROR(VLOOKUP(TEXT($C127,"0000"),Events!$L$6:$R$505,6,FALSE)),ISBLANK(VLOOKUP(TEXT($C127,"0000"),Events!$L$6:$R$505,6,FALSE))),"",VLOOKUP(TEXT($C127,"0000"),Events!$L$6:$R$505,6,FALSE))</f>
        <v/>
      </c>
      <c r="K127" s="50" t="str">
        <f>IF(OR(ISBLANK($C127),ISERROR(VLOOKUP(TEXT($C127,"0000"),Events!$L$6:$R$505,7,FALSE)),ISBLANK(VLOOKUP(TEXT($C127,"0000"),Events!$L$6:$R$505,7,FALSE))),"",VLOOKUP(TEXT($C127,"0000"),Events!$L$6:$R$505,7,FALSE))</f>
        <v/>
      </c>
      <c r="L127" s="50" t="str">
        <f>IF(OR(ISBLANK($C127),ISERROR(VLOOKUP(TEXT($C127,"0000"),Events!$L$6:$R$505,5,FALSE)),ISBLANK(VLOOKUP(TEXT($C127,"0000"),Events!$L$6:$R$505,5,FALSE))),"",VLOOKUP(TEXT($C127,"0000"),Events!$L$6:$R$505,5,FALSE))</f>
        <v/>
      </c>
      <c r="M127" s="50"/>
    </row>
    <row r="128" spans="1:13" ht="14.25" customHeight="1" x14ac:dyDescent="0.25">
      <c r="A128" s="47" t="str">
        <f>IF(ISNUMBER(B128),MAX(A$11:A127)+1,"")</f>
        <v/>
      </c>
      <c r="B128" s="48"/>
      <c r="C128" s="49"/>
      <c r="D128" s="50" t="str">
        <f>IF(OR(ISBLANK($C128),ISERROR(VLOOKUP(TEXT($C128,"0000"),Events!$L$6:$R$505,3,FALSE)),ISBLANK(VLOOKUP(TEXT($C128,"0000"),Events!$L$6:$R$505,3,FALSE))),"",VLOOKUP(TEXT($C128,"0000"),Events!$L$6:$R$505,3,FALSE))</f>
        <v/>
      </c>
      <c r="E128" s="51" t="str">
        <f>IF(OR(ISBLANK($C128),ISERROR(VLOOKUP(TEXT($C128,"0000"),Events!$L$6:$R$505,2,FALSE)),ISBLANK(VLOOKUP(TEXT($C128,"0000"),Events!$L$6:$R$505,2,FALSE))),"",VLOOKUP(TEXT($C128,"0000"),Events!$L$6:$R$505,2,FALSE))</f>
        <v/>
      </c>
      <c r="F128" s="51"/>
      <c r="G128" s="52" t="str">
        <f t="shared" si="1"/>
        <v/>
      </c>
      <c r="H128" s="53"/>
      <c r="I128" s="51"/>
      <c r="J128" s="51" t="str">
        <f>IF(OR(ISBLANK($C128),ISERROR(VLOOKUP(TEXT($C128,"0000"),Events!$L$6:$R$505,6,FALSE)),ISBLANK(VLOOKUP(TEXT($C128,"0000"),Events!$L$6:$R$505,6,FALSE))),"",VLOOKUP(TEXT($C128,"0000"),Events!$L$6:$R$505,6,FALSE))</f>
        <v/>
      </c>
      <c r="K128" s="50" t="str">
        <f>IF(OR(ISBLANK($C128),ISERROR(VLOOKUP(TEXT($C128,"0000"),Events!$L$6:$R$505,7,FALSE)),ISBLANK(VLOOKUP(TEXT($C128,"0000"),Events!$L$6:$R$505,7,FALSE))),"",VLOOKUP(TEXT($C128,"0000"),Events!$L$6:$R$505,7,FALSE))</f>
        <v/>
      </c>
      <c r="L128" s="50" t="str">
        <f>IF(OR(ISBLANK($C128),ISERROR(VLOOKUP(TEXT($C128,"0000"),Events!$L$6:$R$505,5,FALSE)),ISBLANK(VLOOKUP(TEXT($C128,"0000"),Events!$L$6:$R$505,5,FALSE))),"",VLOOKUP(TEXT($C128,"0000"),Events!$L$6:$R$505,5,FALSE))</f>
        <v/>
      </c>
      <c r="M128" s="50"/>
    </row>
    <row r="129" spans="1:13" ht="14.25" customHeight="1" x14ac:dyDescent="0.25">
      <c r="A129" s="47" t="str">
        <f>IF(ISNUMBER(B129),MAX(A$11:A128)+1,"")</f>
        <v/>
      </c>
      <c r="B129" s="48"/>
      <c r="C129" s="49"/>
      <c r="D129" s="50" t="str">
        <f>IF(OR(ISBLANK($C129),ISERROR(VLOOKUP(TEXT($C129,"0000"),Events!$L$6:$R$505,3,FALSE)),ISBLANK(VLOOKUP(TEXT($C129,"0000"),Events!$L$6:$R$505,3,FALSE))),"",VLOOKUP(TEXT($C129,"0000"),Events!$L$6:$R$505,3,FALSE))</f>
        <v/>
      </c>
      <c r="E129" s="51" t="str">
        <f>IF(OR(ISBLANK($C129),ISERROR(VLOOKUP(TEXT($C129,"0000"),Events!$L$6:$R$505,2,FALSE)),ISBLANK(VLOOKUP(TEXT($C129,"0000"),Events!$L$6:$R$505,2,FALSE))),"",VLOOKUP(TEXT($C129,"0000"),Events!$L$6:$R$505,2,FALSE))</f>
        <v/>
      </c>
      <c r="F129" s="51"/>
      <c r="G129" s="52" t="str">
        <f t="shared" si="1"/>
        <v/>
      </c>
      <c r="H129" s="53"/>
      <c r="I129" s="51"/>
      <c r="J129" s="51" t="str">
        <f>IF(OR(ISBLANK($C129),ISERROR(VLOOKUP(TEXT($C129,"0000"),Events!$L$6:$R$505,6,FALSE)),ISBLANK(VLOOKUP(TEXT($C129,"0000"),Events!$L$6:$R$505,6,FALSE))),"",VLOOKUP(TEXT($C129,"0000"),Events!$L$6:$R$505,6,FALSE))</f>
        <v/>
      </c>
      <c r="K129" s="50" t="str">
        <f>IF(OR(ISBLANK($C129),ISERROR(VLOOKUP(TEXT($C129,"0000"),Events!$L$6:$R$505,7,FALSE)),ISBLANK(VLOOKUP(TEXT($C129,"0000"),Events!$L$6:$R$505,7,FALSE))),"",VLOOKUP(TEXT($C129,"0000"),Events!$L$6:$R$505,7,FALSE))</f>
        <v/>
      </c>
      <c r="L129" s="50" t="str">
        <f>IF(OR(ISBLANK($C129),ISERROR(VLOOKUP(TEXT($C129,"0000"),Events!$L$6:$R$505,5,FALSE)),ISBLANK(VLOOKUP(TEXT($C129,"0000"),Events!$L$6:$R$505,5,FALSE))),"",VLOOKUP(TEXT($C129,"0000"),Events!$L$6:$R$505,5,FALSE))</f>
        <v/>
      </c>
      <c r="M129" s="50"/>
    </row>
    <row r="130" spans="1:13" ht="14.25" customHeight="1" x14ac:dyDescent="0.25">
      <c r="A130" s="47" t="str">
        <f>IF(ISNUMBER(B130),MAX(A$11:A129)+1,"")</f>
        <v/>
      </c>
      <c r="B130" s="48"/>
      <c r="C130" s="49"/>
      <c r="D130" s="50" t="str">
        <f>IF(OR(ISBLANK($C130),ISERROR(VLOOKUP(TEXT($C130,"0000"),Events!$L$6:$R$505,3,FALSE)),ISBLANK(VLOOKUP(TEXT($C130,"0000"),Events!$L$6:$R$505,3,FALSE))),"",VLOOKUP(TEXT($C130,"0000"),Events!$L$6:$R$505,3,FALSE))</f>
        <v/>
      </c>
      <c r="E130" s="51" t="str">
        <f>IF(OR(ISBLANK($C130),ISERROR(VLOOKUP(TEXT($C130,"0000"),Events!$L$6:$R$505,2,FALSE)),ISBLANK(VLOOKUP(TEXT($C130,"0000"),Events!$L$6:$R$505,2,FALSE))),"",VLOOKUP(TEXT($C130,"0000"),Events!$L$6:$R$505,2,FALSE))</f>
        <v/>
      </c>
      <c r="F130" s="51"/>
      <c r="G130" s="52" t="str">
        <f t="shared" si="1"/>
        <v/>
      </c>
      <c r="H130" s="53"/>
      <c r="I130" s="51"/>
      <c r="J130" s="51" t="str">
        <f>IF(OR(ISBLANK($C130),ISERROR(VLOOKUP(TEXT($C130,"0000"),Events!$L$6:$R$505,6,FALSE)),ISBLANK(VLOOKUP(TEXT($C130,"0000"),Events!$L$6:$R$505,6,FALSE))),"",VLOOKUP(TEXT($C130,"0000"),Events!$L$6:$R$505,6,FALSE))</f>
        <v/>
      </c>
      <c r="K130" s="50" t="str">
        <f>IF(OR(ISBLANK($C130),ISERROR(VLOOKUP(TEXT($C130,"0000"),Events!$L$6:$R$505,7,FALSE)),ISBLANK(VLOOKUP(TEXT($C130,"0000"),Events!$L$6:$R$505,7,FALSE))),"",VLOOKUP(TEXT($C130,"0000"),Events!$L$6:$R$505,7,FALSE))</f>
        <v/>
      </c>
      <c r="L130" s="50" t="str">
        <f>IF(OR(ISBLANK($C130),ISERROR(VLOOKUP(TEXT($C130,"0000"),Events!$L$6:$R$505,5,FALSE)),ISBLANK(VLOOKUP(TEXT($C130,"0000"),Events!$L$6:$R$505,5,FALSE))),"",VLOOKUP(TEXT($C130,"0000"),Events!$L$6:$R$505,5,FALSE))</f>
        <v/>
      </c>
      <c r="M130" s="50"/>
    </row>
    <row r="131" spans="1:13" ht="14.25" customHeight="1" x14ac:dyDescent="0.25">
      <c r="A131" s="47" t="str">
        <f>IF(ISNUMBER(B131),MAX(A$11:A130)+1,"")</f>
        <v/>
      </c>
      <c r="B131" s="48"/>
      <c r="C131" s="49"/>
      <c r="D131" s="50" t="str">
        <f>IF(OR(ISBLANK($C131),ISERROR(VLOOKUP(TEXT($C131,"0000"),Events!$L$6:$R$505,3,FALSE)),ISBLANK(VLOOKUP(TEXT($C131,"0000"),Events!$L$6:$R$505,3,FALSE))),"",VLOOKUP(TEXT($C131,"0000"),Events!$L$6:$R$505,3,FALSE))</f>
        <v/>
      </c>
      <c r="E131" s="51" t="str">
        <f>IF(OR(ISBLANK($C131),ISERROR(VLOOKUP(TEXT($C131,"0000"),Events!$L$6:$R$505,2,FALSE)),ISBLANK(VLOOKUP(TEXT($C131,"0000"),Events!$L$6:$R$505,2,FALSE))),"",VLOOKUP(TEXT($C131,"0000"),Events!$L$6:$R$505,2,FALSE))</f>
        <v/>
      </c>
      <c r="F131" s="51"/>
      <c r="G131" s="52" t="str">
        <f t="shared" si="1"/>
        <v/>
      </c>
      <c r="H131" s="53"/>
      <c r="I131" s="51"/>
      <c r="J131" s="51" t="str">
        <f>IF(OR(ISBLANK($C131),ISERROR(VLOOKUP(TEXT($C131,"0000"),Events!$L$6:$R$505,6,FALSE)),ISBLANK(VLOOKUP(TEXT($C131,"0000"),Events!$L$6:$R$505,6,FALSE))),"",VLOOKUP(TEXT($C131,"0000"),Events!$L$6:$R$505,6,FALSE))</f>
        <v/>
      </c>
      <c r="K131" s="50" t="str">
        <f>IF(OR(ISBLANK($C131),ISERROR(VLOOKUP(TEXT($C131,"0000"),Events!$L$6:$R$505,7,FALSE)),ISBLANK(VLOOKUP(TEXT($C131,"0000"),Events!$L$6:$R$505,7,FALSE))),"",VLOOKUP(TEXT($C131,"0000"),Events!$L$6:$R$505,7,FALSE))</f>
        <v/>
      </c>
      <c r="L131" s="50" t="str">
        <f>IF(OR(ISBLANK($C131),ISERROR(VLOOKUP(TEXT($C131,"0000"),Events!$L$6:$R$505,5,FALSE)),ISBLANK(VLOOKUP(TEXT($C131,"0000"),Events!$L$6:$R$505,5,FALSE))),"",VLOOKUP(TEXT($C131,"0000"),Events!$L$6:$R$505,5,FALSE))</f>
        <v/>
      </c>
      <c r="M131" s="50"/>
    </row>
    <row r="132" spans="1:13" ht="14.25" customHeight="1" x14ac:dyDescent="0.25">
      <c r="A132" s="47" t="str">
        <f>IF(ISNUMBER(B132),MAX(A$11:A131)+1,"")</f>
        <v/>
      </c>
      <c r="B132" s="48"/>
      <c r="C132" s="49"/>
      <c r="D132" s="50" t="str">
        <f>IF(OR(ISBLANK($C132),ISERROR(VLOOKUP(TEXT($C132,"0000"),Events!$L$6:$R$505,3,FALSE)),ISBLANK(VLOOKUP(TEXT($C132,"0000"),Events!$L$6:$R$505,3,FALSE))),"",VLOOKUP(TEXT($C132,"0000"),Events!$L$6:$R$505,3,FALSE))</f>
        <v/>
      </c>
      <c r="E132" s="51" t="str">
        <f>IF(OR(ISBLANK($C132),ISERROR(VLOOKUP(TEXT($C132,"0000"),Events!$L$6:$R$505,2,FALSE)),ISBLANK(VLOOKUP(TEXT($C132,"0000"),Events!$L$6:$R$505,2,FALSE))),"",VLOOKUP(TEXT($C132,"0000"),Events!$L$6:$R$505,2,FALSE))</f>
        <v/>
      </c>
      <c r="F132" s="51"/>
      <c r="G132" s="52" t="str">
        <f t="shared" si="1"/>
        <v/>
      </c>
      <c r="H132" s="53"/>
      <c r="I132" s="51"/>
      <c r="J132" s="51" t="str">
        <f>IF(OR(ISBLANK($C132),ISERROR(VLOOKUP(TEXT($C132,"0000"),Events!$L$6:$R$505,6,FALSE)),ISBLANK(VLOOKUP(TEXT($C132,"0000"),Events!$L$6:$R$505,6,FALSE))),"",VLOOKUP(TEXT($C132,"0000"),Events!$L$6:$R$505,6,FALSE))</f>
        <v/>
      </c>
      <c r="K132" s="50" t="str">
        <f>IF(OR(ISBLANK($C132),ISERROR(VLOOKUP(TEXT($C132,"0000"),Events!$L$6:$R$505,7,FALSE)),ISBLANK(VLOOKUP(TEXT($C132,"0000"),Events!$L$6:$R$505,7,FALSE))),"",VLOOKUP(TEXT($C132,"0000"),Events!$L$6:$R$505,7,FALSE))</f>
        <v/>
      </c>
      <c r="L132" s="50" t="str">
        <f>IF(OR(ISBLANK($C132),ISERROR(VLOOKUP(TEXT($C132,"0000"),Events!$L$6:$R$505,5,FALSE)),ISBLANK(VLOOKUP(TEXT($C132,"0000"),Events!$L$6:$R$505,5,FALSE))),"",VLOOKUP(TEXT($C132,"0000"),Events!$L$6:$R$505,5,FALSE))</f>
        <v/>
      </c>
      <c r="M132" s="50"/>
    </row>
    <row r="133" spans="1:13" ht="14.25" customHeight="1" x14ac:dyDescent="0.25">
      <c r="A133" s="47" t="str">
        <f>IF(ISNUMBER(B133),MAX(A$11:A132)+1,"")</f>
        <v/>
      </c>
      <c r="B133" s="48"/>
      <c r="C133" s="49"/>
      <c r="D133" s="50" t="str">
        <f>IF(OR(ISBLANK($C133),ISERROR(VLOOKUP(TEXT($C133,"0000"),Events!$L$6:$R$505,3,FALSE)),ISBLANK(VLOOKUP(TEXT($C133,"0000"),Events!$L$6:$R$505,3,FALSE))),"",VLOOKUP(TEXT($C133,"0000"),Events!$L$6:$R$505,3,FALSE))</f>
        <v/>
      </c>
      <c r="E133" s="51" t="str">
        <f>IF(OR(ISBLANK($C133),ISERROR(VLOOKUP(TEXT($C133,"0000"),Events!$L$6:$R$505,2,FALSE)),ISBLANK(VLOOKUP(TEXT($C133,"0000"),Events!$L$6:$R$505,2,FALSE))),"",VLOOKUP(TEXT($C133,"0000"),Events!$L$6:$R$505,2,FALSE))</f>
        <v/>
      </c>
      <c r="F133" s="51"/>
      <c r="G133" s="52" t="str">
        <f t="shared" si="1"/>
        <v/>
      </c>
      <c r="H133" s="53"/>
      <c r="I133" s="51"/>
      <c r="J133" s="51" t="str">
        <f>IF(OR(ISBLANK($C133),ISERROR(VLOOKUP(TEXT($C133,"0000"),Events!$L$6:$R$505,6,FALSE)),ISBLANK(VLOOKUP(TEXT($C133,"0000"),Events!$L$6:$R$505,6,FALSE))),"",VLOOKUP(TEXT($C133,"0000"),Events!$L$6:$R$505,6,FALSE))</f>
        <v/>
      </c>
      <c r="K133" s="50" t="str">
        <f>IF(OR(ISBLANK($C133),ISERROR(VLOOKUP(TEXT($C133,"0000"),Events!$L$6:$R$505,7,FALSE)),ISBLANK(VLOOKUP(TEXT($C133,"0000"),Events!$L$6:$R$505,7,FALSE))),"",VLOOKUP(TEXT($C133,"0000"),Events!$L$6:$R$505,7,FALSE))</f>
        <v/>
      </c>
      <c r="L133" s="50" t="str">
        <f>IF(OR(ISBLANK($C133),ISERROR(VLOOKUP(TEXT($C133,"0000"),Events!$L$6:$R$505,5,FALSE)),ISBLANK(VLOOKUP(TEXT($C133,"0000"),Events!$L$6:$R$505,5,FALSE))),"",VLOOKUP(TEXT($C133,"0000"),Events!$L$6:$R$505,5,FALSE))</f>
        <v/>
      </c>
      <c r="M133" s="50"/>
    </row>
    <row r="134" spans="1:13" ht="14.25" customHeight="1" x14ac:dyDescent="0.25">
      <c r="A134" s="47" t="str">
        <f>IF(ISNUMBER(B134),MAX(A$11:A133)+1,"")</f>
        <v/>
      </c>
      <c r="B134" s="48"/>
      <c r="C134" s="49"/>
      <c r="D134" s="50" t="str">
        <f>IF(OR(ISBLANK($C134),ISERROR(VLOOKUP(TEXT($C134,"0000"),Events!$L$6:$R$505,3,FALSE)),ISBLANK(VLOOKUP(TEXT($C134,"0000"),Events!$L$6:$R$505,3,FALSE))),"",VLOOKUP(TEXT($C134,"0000"),Events!$L$6:$R$505,3,FALSE))</f>
        <v/>
      </c>
      <c r="E134" s="51" t="str">
        <f>IF(OR(ISBLANK($C134),ISERROR(VLOOKUP(TEXT($C134,"0000"),Events!$L$6:$R$505,2,FALSE)),ISBLANK(VLOOKUP(TEXT($C134,"0000"),Events!$L$6:$R$505,2,FALSE))),"",VLOOKUP(TEXT($C134,"0000"),Events!$L$6:$R$505,2,FALSE))</f>
        <v/>
      </c>
      <c r="F134" s="51"/>
      <c r="G134" s="52" t="str">
        <f t="shared" si="1"/>
        <v/>
      </c>
      <c r="H134" s="53"/>
      <c r="I134" s="51"/>
      <c r="J134" s="51" t="str">
        <f>IF(OR(ISBLANK($C134),ISERROR(VLOOKUP(TEXT($C134,"0000"),Events!$L$6:$R$505,6,FALSE)),ISBLANK(VLOOKUP(TEXT($C134,"0000"),Events!$L$6:$R$505,6,FALSE))),"",VLOOKUP(TEXT($C134,"0000"),Events!$L$6:$R$505,6,FALSE))</f>
        <v/>
      </c>
      <c r="K134" s="50" t="str">
        <f>IF(OR(ISBLANK($C134),ISERROR(VLOOKUP(TEXT($C134,"0000"),Events!$L$6:$R$505,7,FALSE)),ISBLANK(VLOOKUP(TEXT($C134,"0000"),Events!$L$6:$R$505,7,FALSE))),"",VLOOKUP(TEXT($C134,"0000"),Events!$L$6:$R$505,7,FALSE))</f>
        <v/>
      </c>
      <c r="L134" s="50" t="str">
        <f>IF(OR(ISBLANK($C134),ISERROR(VLOOKUP(TEXT($C134,"0000"),Events!$L$6:$R$505,5,FALSE)),ISBLANK(VLOOKUP(TEXT($C134,"0000"),Events!$L$6:$R$505,5,FALSE))),"",VLOOKUP(TEXT($C134,"0000"),Events!$L$6:$R$505,5,FALSE))</f>
        <v/>
      </c>
      <c r="M134" s="50"/>
    </row>
    <row r="135" spans="1:13" ht="14.25" customHeight="1" x14ac:dyDescent="0.25">
      <c r="A135" s="47" t="str">
        <f>IF(ISNUMBER(B135),MAX(A$11:A134)+1,"")</f>
        <v/>
      </c>
      <c r="B135" s="48"/>
      <c r="C135" s="49"/>
      <c r="D135" s="50" t="str">
        <f>IF(OR(ISBLANK($C135),ISERROR(VLOOKUP(TEXT($C135,"0000"),Events!$L$6:$R$505,3,FALSE)),ISBLANK(VLOOKUP(TEXT($C135,"0000"),Events!$L$6:$R$505,3,FALSE))),"",VLOOKUP(TEXT($C135,"0000"),Events!$L$6:$R$505,3,FALSE))</f>
        <v/>
      </c>
      <c r="E135" s="51" t="str">
        <f>IF(OR(ISBLANK($C135),ISERROR(VLOOKUP(TEXT($C135,"0000"),Events!$L$6:$R$505,2,FALSE)),ISBLANK(VLOOKUP(TEXT($C135,"0000"),Events!$L$6:$R$505,2,FALSE))),"",VLOOKUP(TEXT($C135,"0000"),Events!$L$6:$R$505,2,FALSE))</f>
        <v/>
      </c>
      <c r="F135" s="51"/>
      <c r="G135" s="52" t="str">
        <f t="shared" si="1"/>
        <v/>
      </c>
      <c r="H135" s="53"/>
      <c r="I135" s="51"/>
      <c r="J135" s="51" t="str">
        <f>IF(OR(ISBLANK($C135),ISERROR(VLOOKUP(TEXT($C135,"0000"),Events!$L$6:$R$505,6,FALSE)),ISBLANK(VLOOKUP(TEXT($C135,"0000"),Events!$L$6:$R$505,6,FALSE))),"",VLOOKUP(TEXT($C135,"0000"),Events!$L$6:$R$505,6,FALSE))</f>
        <v/>
      </c>
      <c r="K135" s="50" t="str">
        <f>IF(OR(ISBLANK($C135),ISERROR(VLOOKUP(TEXT($C135,"0000"),Events!$L$6:$R$505,7,FALSE)),ISBLANK(VLOOKUP(TEXT($C135,"0000"),Events!$L$6:$R$505,7,FALSE))),"",VLOOKUP(TEXT($C135,"0000"),Events!$L$6:$R$505,7,FALSE))</f>
        <v/>
      </c>
      <c r="L135" s="50" t="str">
        <f>IF(OR(ISBLANK($C135),ISERROR(VLOOKUP(TEXT($C135,"0000"),Events!$L$6:$R$505,5,FALSE)),ISBLANK(VLOOKUP(TEXT($C135,"0000"),Events!$L$6:$R$505,5,FALSE))),"",VLOOKUP(TEXT($C135,"0000"),Events!$L$6:$R$505,5,FALSE))</f>
        <v/>
      </c>
      <c r="M135" s="50"/>
    </row>
    <row r="136" spans="1:13" ht="14.25" customHeight="1" x14ac:dyDescent="0.25">
      <c r="A136" s="47" t="str">
        <f>IF(ISNUMBER(B136),MAX(A$11:A135)+1,"")</f>
        <v/>
      </c>
      <c r="B136" s="48"/>
      <c r="C136" s="49"/>
      <c r="D136" s="50" t="str">
        <f>IF(OR(ISBLANK($C136),ISERROR(VLOOKUP(TEXT($C136,"0000"),Events!$L$6:$R$505,3,FALSE)),ISBLANK(VLOOKUP(TEXT($C136,"0000"),Events!$L$6:$R$505,3,FALSE))),"",VLOOKUP(TEXT($C136,"0000"),Events!$L$6:$R$505,3,FALSE))</f>
        <v/>
      </c>
      <c r="E136" s="51" t="str">
        <f>IF(OR(ISBLANK($C136),ISERROR(VLOOKUP(TEXT($C136,"0000"),Events!$L$6:$R$505,2,FALSE)),ISBLANK(VLOOKUP(TEXT($C136,"0000"),Events!$L$6:$R$505,2,FALSE))),"",VLOOKUP(TEXT($C136,"0000"),Events!$L$6:$R$505,2,FALSE))</f>
        <v/>
      </c>
      <c r="F136" s="51"/>
      <c r="G136" s="52" t="str">
        <f t="shared" si="1"/>
        <v/>
      </c>
      <c r="H136" s="53"/>
      <c r="I136" s="51"/>
      <c r="J136" s="51" t="str">
        <f>IF(OR(ISBLANK($C136),ISERROR(VLOOKUP(TEXT($C136,"0000"),Events!$L$6:$R$505,6,FALSE)),ISBLANK(VLOOKUP(TEXT($C136,"0000"),Events!$L$6:$R$505,6,FALSE))),"",VLOOKUP(TEXT($C136,"0000"),Events!$L$6:$R$505,6,FALSE))</f>
        <v/>
      </c>
      <c r="K136" s="50" t="str">
        <f>IF(OR(ISBLANK($C136),ISERROR(VLOOKUP(TEXT($C136,"0000"),Events!$L$6:$R$505,7,FALSE)),ISBLANK(VLOOKUP(TEXT($C136,"0000"),Events!$L$6:$R$505,7,FALSE))),"",VLOOKUP(TEXT($C136,"0000"),Events!$L$6:$R$505,7,FALSE))</f>
        <v/>
      </c>
      <c r="L136" s="50" t="str">
        <f>IF(OR(ISBLANK($C136),ISERROR(VLOOKUP(TEXT($C136,"0000"),Events!$L$6:$R$505,5,FALSE)),ISBLANK(VLOOKUP(TEXT($C136,"0000"),Events!$L$6:$R$505,5,FALSE))),"",VLOOKUP(TEXT($C136,"0000"),Events!$L$6:$R$505,5,FALSE))</f>
        <v/>
      </c>
      <c r="M136" s="50"/>
    </row>
    <row r="137" spans="1:13" ht="14.25" customHeight="1" x14ac:dyDescent="0.25">
      <c r="A137" s="47" t="str">
        <f>IF(ISNUMBER(B137),MAX(A$11:A136)+1,"")</f>
        <v/>
      </c>
      <c r="B137" s="48"/>
      <c r="C137" s="49"/>
      <c r="D137" s="50" t="str">
        <f>IF(OR(ISBLANK($C137),ISERROR(VLOOKUP(TEXT($C137,"0000"),Events!$L$6:$R$505,3,FALSE)),ISBLANK(VLOOKUP(TEXT($C137,"0000"),Events!$L$6:$R$505,3,FALSE))),"",VLOOKUP(TEXT($C137,"0000"),Events!$L$6:$R$505,3,FALSE))</f>
        <v/>
      </c>
      <c r="E137" s="51" t="str">
        <f>IF(OR(ISBLANK($C137),ISERROR(VLOOKUP(TEXT($C137,"0000"),Events!$L$6:$R$505,2,FALSE)),ISBLANK(VLOOKUP(TEXT($C137,"0000"),Events!$L$6:$R$505,2,FALSE))),"",VLOOKUP(TEXT($C137,"0000"),Events!$L$6:$R$505,2,FALSE))</f>
        <v/>
      </c>
      <c r="F137" s="51"/>
      <c r="G137" s="52" t="str">
        <f t="shared" si="1"/>
        <v/>
      </c>
      <c r="H137" s="53"/>
      <c r="I137" s="51"/>
      <c r="J137" s="51" t="str">
        <f>IF(OR(ISBLANK($C137),ISERROR(VLOOKUP(TEXT($C137,"0000"),Events!$L$6:$R$505,6,FALSE)),ISBLANK(VLOOKUP(TEXT($C137,"0000"),Events!$L$6:$R$505,6,FALSE))),"",VLOOKUP(TEXT($C137,"0000"),Events!$L$6:$R$505,6,FALSE))</f>
        <v/>
      </c>
      <c r="K137" s="50" t="str">
        <f>IF(OR(ISBLANK($C137),ISERROR(VLOOKUP(TEXT($C137,"0000"),Events!$L$6:$R$505,7,FALSE)),ISBLANK(VLOOKUP(TEXT($C137,"0000"),Events!$L$6:$R$505,7,FALSE))),"",VLOOKUP(TEXT($C137,"0000"),Events!$L$6:$R$505,7,FALSE))</f>
        <v/>
      </c>
      <c r="L137" s="50" t="str">
        <f>IF(OR(ISBLANK($C137),ISERROR(VLOOKUP(TEXT($C137,"0000"),Events!$L$6:$R$505,5,FALSE)),ISBLANK(VLOOKUP(TEXT($C137,"0000"),Events!$L$6:$R$505,5,FALSE))),"",VLOOKUP(TEXT($C137,"0000"),Events!$L$6:$R$505,5,FALSE))</f>
        <v/>
      </c>
      <c r="M137" s="50"/>
    </row>
    <row r="138" spans="1:13" ht="14.25" customHeight="1" x14ac:dyDescent="0.25">
      <c r="A138" s="47" t="str">
        <f>IF(ISNUMBER(B138),MAX(A$11:A137)+1,"")</f>
        <v/>
      </c>
      <c r="B138" s="48"/>
      <c r="C138" s="49"/>
      <c r="D138" s="50" t="str">
        <f>IF(OR(ISBLANK($C138),ISERROR(VLOOKUP(TEXT($C138,"0000"),Events!$L$6:$R$505,3,FALSE)),ISBLANK(VLOOKUP(TEXT($C138,"0000"),Events!$L$6:$R$505,3,FALSE))),"",VLOOKUP(TEXT($C138,"0000"),Events!$L$6:$R$505,3,FALSE))</f>
        <v/>
      </c>
      <c r="E138" s="51" t="str">
        <f>IF(OR(ISBLANK($C138),ISERROR(VLOOKUP(TEXT($C138,"0000"),Events!$L$6:$R$505,2,FALSE)),ISBLANK(VLOOKUP(TEXT($C138,"0000"),Events!$L$6:$R$505,2,FALSE))),"",VLOOKUP(TEXT($C138,"0000"),Events!$L$6:$R$505,2,FALSE))</f>
        <v/>
      </c>
      <c r="F138" s="51"/>
      <c r="G138" s="52" t="str">
        <f t="shared" si="1"/>
        <v/>
      </c>
      <c r="H138" s="53"/>
      <c r="I138" s="51"/>
      <c r="J138" s="51" t="str">
        <f>IF(OR(ISBLANK($C138),ISERROR(VLOOKUP(TEXT($C138,"0000"),Events!$L$6:$R$505,6,FALSE)),ISBLANK(VLOOKUP(TEXT($C138,"0000"),Events!$L$6:$R$505,6,FALSE))),"",VLOOKUP(TEXT($C138,"0000"),Events!$L$6:$R$505,6,FALSE))</f>
        <v/>
      </c>
      <c r="K138" s="50" t="str">
        <f>IF(OR(ISBLANK($C138),ISERROR(VLOOKUP(TEXT($C138,"0000"),Events!$L$6:$R$505,7,FALSE)),ISBLANK(VLOOKUP(TEXT($C138,"0000"),Events!$L$6:$R$505,7,FALSE))),"",VLOOKUP(TEXT($C138,"0000"),Events!$L$6:$R$505,7,FALSE))</f>
        <v/>
      </c>
      <c r="L138" s="50" t="str">
        <f>IF(OR(ISBLANK($C138),ISERROR(VLOOKUP(TEXT($C138,"0000"),Events!$L$6:$R$505,5,FALSE)),ISBLANK(VLOOKUP(TEXT($C138,"0000"),Events!$L$6:$R$505,5,FALSE))),"",VLOOKUP(TEXT($C138,"0000"),Events!$L$6:$R$505,5,FALSE))</f>
        <v/>
      </c>
      <c r="M138" s="50"/>
    </row>
    <row r="139" spans="1:13" ht="14.25" customHeight="1" x14ac:dyDescent="0.25">
      <c r="A139" s="47" t="str">
        <f>IF(ISNUMBER(B139),MAX(A$11:A138)+1,"")</f>
        <v/>
      </c>
      <c r="B139" s="48"/>
      <c r="C139" s="49"/>
      <c r="D139" s="50" t="str">
        <f>IF(OR(ISBLANK($C139),ISERROR(VLOOKUP(TEXT($C139,"0000"),Events!$L$6:$R$505,3,FALSE)),ISBLANK(VLOOKUP(TEXT($C139,"0000"),Events!$L$6:$R$505,3,FALSE))),"",VLOOKUP(TEXT($C139,"0000"),Events!$L$6:$R$505,3,FALSE))</f>
        <v/>
      </c>
      <c r="E139" s="51" t="str">
        <f>IF(OR(ISBLANK($C139),ISERROR(VLOOKUP(TEXT($C139,"0000"),Events!$L$6:$R$505,2,FALSE)),ISBLANK(VLOOKUP(TEXT($C139,"0000"),Events!$L$6:$R$505,2,FALSE))),"",VLOOKUP(TEXT($C139,"0000"),Events!$L$6:$R$505,2,FALSE))</f>
        <v/>
      </c>
      <c r="F139" s="51"/>
      <c r="G139" s="52" t="str">
        <f t="shared" si="1"/>
        <v/>
      </c>
      <c r="H139" s="53"/>
      <c r="I139" s="51"/>
      <c r="J139" s="51" t="str">
        <f>IF(OR(ISBLANK($C139),ISERROR(VLOOKUP(TEXT($C139,"0000"),Events!$L$6:$R$505,6,FALSE)),ISBLANK(VLOOKUP(TEXT($C139,"0000"),Events!$L$6:$R$505,6,FALSE))),"",VLOOKUP(TEXT($C139,"0000"),Events!$L$6:$R$505,6,FALSE))</f>
        <v/>
      </c>
      <c r="K139" s="50" t="str">
        <f>IF(OR(ISBLANK($C139),ISERROR(VLOOKUP(TEXT($C139,"0000"),Events!$L$6:$R$505,7,FALSE)),ISBLANK(VLOOKUP(TEXT($C139,"0000"),Events!$L$6:$R$505,7,FALSE))),"",VLOOKUP(TEXT($C139,"0000"),Events!$L$6:$R$505,7,FALSE))</f>
        <v/>
      </c>
      <c r="L139" s="50" t="str">
        <f>IF(OR(ISBLANK($C139),ISERROR(VLOOKUP(TEXT($C139,"0000"),Events!$L$6:$R$505,5,FALSE)),ISBLANK(VLOOKUP(TEXT($C139,"0000"),Events!$L$6:$R$505,5,FALSE))),"",VLOOKUP(TEXT($C139,"0000"),Events!$L$6:$R$505,5,FALSE))</f>
        <v/>
      </c>
      <c r="M139" s="50"/>
    </row>
    <row r="140" spans="1:13" ht="14.25" customHeight="1" x14ac:dyDescent="0.25">
      <c r="A140" s="47" t="str">
        <f>IF(ISNUMBER(B140),MAX(A$11:A139)+1,"")</f>
        <v/>
      </c>
      <c r="B140" s="48"/>
      <c r="C140" s="49"/>
      <c r="D140" s="50" t="str">
        <f>IF(OR(ISBLANK($C140),ISERROR(VLOOKUP(TEXT($C140,"0000"),Events!$L$6:$R$505,3,FALSE)),ISBLANK(VLOOKUP(TEXT($C140,"0000"),Events!$L$6:$R$505,3,FALSE))),"",VLOOKUP(TEXT($C140,"0000"),Events!$L$6:$R$505,3,FALSE))</f>
        <v/>
      </c>
      <c r="E140" s="51" t="str">
        <f>IF(OR(ISBLANK($C140),ISERROR(VLOOKUP(TEXT($C140,"0000"),Events!$L$6:$R$505,2,FALSE)),ISBLANK(VLOOKUP(TEXT($C140,"0000"),Events!$L$6:$R$505,2,FALSE))),"",VLOOKUP(TEXT($C140,"0000"),Events!$L$6:$R$505,2,FALSE))</f>
        <v/>
      </c>
      <c r="F140" s="51"/>
      <c r="G140" s="52" t="str">
        <f t="shared" si="1"/>
        <v/>
      </c>
      <c r="H140" s="53"/>
      <c r="I140" s="51"/>
      <c r="J140" s="51" t="str">
        <f>IF(OR(ISBLANK($C140),ISERROR(VLOOKUP(TEXT($C140,"0000"),Events!$L$6:$R$505,6,FALSE)),ISBLANK(VLOOKUP(TEXT($C140,"0000"),Events!$L$6:$R$505,6,FALSE))),"",VLOOKUP(TEXT($C140,"0000"),Events!$L$6:$R$505,6,FALSE))</f>
        <v/>
      </c>
      <c r="K140" s="50" t="str">
        <f>IF(OR(ISBLANK($C140),ISERROR(VLOOKUP(TEXT($C140,"0000"),Events!$L$6:$R$505,7,FALSE)),ISBLANK(VLOOKUP(TEXT($C140,"0000"),Events!$L$6:$R$505,7,FALSE))),"",VLOOKUP(TEXT($C140,"0000"),Events!$L$6:$R$505,7,FALSE))</f>
        <v/>
      </c>
      <c r="L140" s="50" t="str">
        <f>IF(OR(ISBLANK($C140),ISERROR(VLOOKUP(TEXT($C140,"0000"),Events!$L$6:$R$505,5,FALSE)),ISBLANK(VLOOKUP(TEXT($C140,"0000"),Events!$L$6:$R$505,5,FALSE))),"",VLOOKUP(TEXT($C140,"0000"),Events!$L$6:$R$505,5,FALSE))</f>
        <v/>
      </c>
      <c r="M140" s="50"/>
    </row>
    <row r="141" spans="1:13" ht="14.25" customHeight="1" x14ac:dyDescent="0.25">
      <c r="A141" s="47" t="str">
        <f>IF(ISNUMBER(B141),MAX(A$11:A140)+1,"")</f>
        <v/>
      </c>
      <c r="B141" s="48"/>
      <c r="C141" s="49"/>
      <c r="D141" s="50" t="str">
        <f>IF(OR(ISBLANK($C141),ISERROR(VLOOKUP(TEXT($C141,"0000"),Events!$L$6:$R$505,3,FALSE)),ISBLANK(VLOOKUP(TEXT($C141,"0000"),Events!$L$6:$R$505,3,FALSE))),"",VLOOKUP(TEXT($C141,"0000"),Events!$L$6:$R$505,3,FALSE))</f>
        <v/>
      </c>
      <c r="E141" s="51" t="str">
        <f>IF(OR(ISBLANK($C141),ISERROR(VLOOKUP(TEXT($C141,"0000"),Events!$L$6:$R$505,2,FALSE)),ISBLANK(VLOOKUP(TEXT($C141,"0000"),Events!$L$6:$R$505,2,FALSE))),"",VLOOKUP(TEXT($C141,"0000"),Events!$L$6:$R$505,2,FALSE))</f>
        <v/>
      </c>
      <c r="F141" s="51"/>
      <c r="G141" s="52" t="str">
        <f t="shared" si="1"/>
        <v/>
      </c>
      <c r="H141" s="53"/>
      <c r="I141" s="51"/>
      <c r="J141" s="51" t="str">
        <f>IF(OR(ISBLANK($C141),ISERROR(VLOOKUP(TEXT($C141,"0000"),Events!$L$6:$R$505,6,FALSE)),ISBLANK(VLOOKUP(TEXT($C141,"0000"),Events!$L$6:$R$505,6,FALSE))),"",VLOOKUP(TEXT($C141,"0000"),Events!$L$6:$R$505,6,FALSE))</f>
        <v/>
      </c>
      <c r="K141" s="50" t="str">
        <f>IF(OR(ISBLANK($C141),ISERROR(VLOOKUP(TEXT($C141,"0000"),Events!$L$6:$R$505,7,FALSE)),ISBLANK(VLOOKUP(TEXT($C141,"0000"),Events!$L$6:$R$505,7,FALSE))),"",VLOOKUP(TEXT($C141,"0000"),Events!$L$6:$R$505,7,FALSE))</f>
        <v/>
      </c>
      <c r="L141" s="50" t="str">
        <f>IF(OR(ISBLANK($C141),ISERROR(VLOOKUP(TEXT($C141,"0000"),Events!$L$6:$R$505,5,FALSE)),ISBLANK(VLOOKUP(TEXT($C141,"0000"),Events!$L$6:$R$505,5,FALSE))),"",VLOOKUP(TEXT($C141,"0000"),Events!$L$6:$R$505,5,FALSE))</f>
        <v/>
      </c>
      <c r="M141" s="50"/>
    </row>
    <row r="142" spans="1:13" ht="14.25" customHeight="1" x14ac:dyDescent="0.25">
      <c r="A142" s="47" t="str">
        <f>IF(ISNUMBER(B142),MAX(A$11:A141)+1,"")</f>
        <v/>
      </c>
      <c r="B142" s="48"/>
      <c r="C142" s="49"/>
      <c r="D142" s="50" t="str">
        <f>IF(OR(ISBLANK($C142),ISERROR(VLOOKUP(TEXT($C142,"0000"),Events!$L$6:$R$505,3,FALSE)),ISBLANK(VLOOKUP(TEXT($C142,"0000"),Events!$L$6:$R$505,3,FALSE))),"",VLOOKUP(TEXT($C142,"0000"),Events!$L$6:$R$505,3,FALSE))</f>
        <v/>
      </c>
      <c r="E142" s="51" t="str">
        <f>IF(OR(ISBLANK($C142),ISERROR(VLOOKUP(TEXT($C142,"0000"),Events!$L$6:$R$505,2,FALSE)),ISBLANK(VLOOKUP(TEXT($C142,"0000"),Events!$L$6:$R$505,2,FALSE))),"",VLOOKUP(TEXT($C142,"0000"),Events!$L$6:$R$505,2,FALSE))</f>
        <v/>
      </c>
      <c r="F142" s="51"/>
      <c r="G142" s="52" t="str">
        <f t="shared" si="1"/>
        <v/>
      </c>
      <c r="H142" s="53"/>
      <c r="I142" s="51"/>
      <c r="J142" s="51" t="str">
        <f>IF(OR(ISBLANK($C142),ISERROR(VLOOKUP(TEXT($C142,"0000"),Events!$L$6:$R$505,6,FALSE)),ISBLANK(VLOOKUP(TEXT($C142,"0000"),Events!$L$6:$R$505,6,FALSE))),"",VLOOKUP(TEXT($C142,"0000"),Events!$L$6:$R$505,6,FALSE))</f>
        <v/>
      </c>
      <c r="K142" s="50" t="str">
        <f>IF(OR(ISBLANK($C142),ISERROR(VLOOKUP(TEXT($C142,"0000"),Events!$L$6:$R$505,7,FALSE)),ISBLANK(VLOOKUP(TEXT($C142,"0000"),Events!$L$6:$R$505,7,FALSE))),"",VLOOKUP(TEXT($C142,"0000"),Events!$L$6:$R$505,7,FALSE))</f>
        <v/>
      </c>
      <c r="L142" s="50" t="str">
        <f>IF(OR(ISBLANK($C142),ISERROR(VLOOKUP(TEXT($C142,"0000"),Events!$L$6:$R$505,5,FALSE)),ISBLANK(VLOOKUP(TEXT($C142,"0000"),Events!$L$6:$R$505,5,FALSE))),"",VLOOKUP(TEXT($C142,"0000"),Events!$L$6:$R$505,5,FALSE))</f>
        <v/>
      </c>
      <c r="M142" s="50"/>
    </row>
    <row r="143" spans="1:13" ht="14.25" customHeight="1" x14ac:dyDescent="0.25">
      <c r="A143" s="47" t="str">
        <f>IF(ISNUMBER(B143),MAX(A$11:A142)+1,"")</f>
        <v/>
      </c>
      <c r="B143" s="48"/>
      <c r="C143" s="49"/>
      <c r="D143" s="50" t="str">
        <f>IF(OR(ISBLANK($C143),ISERROR(VLOOKUP(TEXT($C143,"0000"),Events!$L$6:$R$505,3,FALSE)),ISBLANK(VLOOKUP(TEXT($C143,"0000"),Events!$L$6:$R$505,3,FALSE))),"",VLOOKUP(TEXT($C143,"0000"),Events!$L$6:$R$505,3,FALSE))</f>
        <v/>
      </c>
      <c r="E143" s="51" t="str">
        <f>IF(OR(ISBLANK($C143),ISERROR(VLOOKUP(TEXT($C143,"0000"),Events!$L$6:$R$505,2,FALSE)),ISBLANK(VLOOKUP(TEXT($C143,"0000"),Events!$L$6:$R$505,2,FALSE))),"",VLOOKUP(TEXT($C143,"0000"),Events!$L$6:$R$505,2,FALSE))</f>
        <v/>
      </c>
      <c r="F143" s="51"/>
      <c r="G143" s="52" t="str">
        <f t="shared" si="1"/>
        <v/>
      </c>
      <c r="H143" s="53"/>
      <c r="I143" s="51"/>
      <c r="J143" s="51" t="str">
        <f>IF(OR(ISBLANK($C143),ISERROR(VLOOKUP(TEXT($C143,"0000"),Events!$L$6:$R$505,6,FALSE)),ISBLANK(VLOOKUP(TEXT($C143,"0000"),Events!$L$6:$R$505,6,FALSE))),"",VLOOKUP(TEXT($C143,"0000"),Events!$L$6:$R$505,6,FALSE))</f>
        <v/>
      </c>
      <c r="K143" s="50" t="str">
        <f>IF(OR(ISBLANK($C143),ISERROR(VLOOKUP(TEXT($C143,"0000"),Events!$L$6:$R$505,7,FALSE)),ISBLANK(VLOOKUP(TEXT($C143,"0000"),Events!$L$6:$R$505,7,FALSE))),"",VLOOKUP(TEXT($C143,"0000"),Events!$L$6:$R$505,7,FALSE))</f>
        <v/>
      </c>
      <c r="L143" s="50" t="str">
        <f>IF(OR(ISBLANK($C143),ISERROR(VLOOKUP(TEXT($C143,"0000"),Events!$L$6:$R$505,5,FALSE)),ISBLANK(VLOOKUP(TEXT($C143,"0000"),Events!$L$6:$R$505,5,FALSE))),"",VLOOKUP(TEXT($C143,"0000"),Events!$L$6:$R$505,5,FALSE))</f>
        <v/>
      </c>
      <c r="M143" s="50"/>
    </row>
    <row r="144" spans="1:13" ht="14.25" customHeight="1" x14ac:dyDescent="0.25">
      <c r="A144" s="47" t="str">
        <f>IF(ISNUMBER(B144),MAX(A$11:A143)+1,"")</f>
        <v/>
      </c>
      <c r="B144" s="48"/>
      <c r="C144" s="49"/>
      <c r="D144" s="50" t="str">
        <f>IF(OR(ISBLANK($C144),ISERROR(VLOOKUP(TEXT($C144,"0000"),Events!$L$6:$R$505,3,FALSE)),ISBLANK(VLOOKUP(TEXT($C144,"0000"),Events!$L$6:$R$505,3,FALSE))),"",VLOOKUP(TEXT($C144,"0000"),Events!$L$6:$R$505,3,FALSE))</f>
        <v/>
      </c>
      <c r="E144" s="51" t="str">
        <f>IF(OR(ISBLANK($C144),ISERROR(VLOOKUP(TEXT($C144,"0000"),Events!$L$6:$R$505,2,FALSE)),ISBLANK(VLOOKUP(TEXT($C144,"0000"),Events!$L$6:$R$505,2,FALSE))),"",VLOOKUP(TEXT($C144,"0000"),Events!$L$6:$R$505,2,FALSE))</f>
        <v/>
      </c>
      <c r="F144" s="51"/>
      <c r="G144" s="52" t="str">
        <f t="shared" si="1"/>
        <v/>
      </c>
      <c r="H144" s="53"/>
      <c r="I144" s="51"/>
      <c r="J144" s="51" t="str">
        <f>IF(OR(ISBLANK($C144),ISERROR(VLOOKUP(TEXT($C144,"0000"),Events!$L$6:$R$505,6,FALSE)),ISBLANK(VLOOKUP(TEXT($C144,"0000"),Events!$L$6:$R$505,6,FALSE))),"",VLOOKUP(TEXT($C144,"0000"),Events!$L$6:$R$505,6,FALSE))</f>
        <v/>
      </c>
      <c r="K144" s="50" t="str">
        <f>IF(OR(ISBLANK($C144),ISERROR(VLOOKUP(TEXT($C144,"0000"),Events!$L$6:$R$505,7,FALSE)),ISBLANK(VLOOKUP(TEXT($C144,"0000"),Events!$L$6:$R$505,7,FALSE))),"",VLOOKUP(TEXT($C144,"0000"),Events!$L$6:$R$505,7,FALSE))</f>
        <v/>
      </c>
      <c r="L144" s="50" t="str">
        <f>IF(OR(ISBLANK($C144),ISERROR(VLOOKUP(TEXT($C144,"0000"),Events!$L$6:$R$505,5,FALSE)),ISBLANK(VLOOKUP(TEXT($C144,"0000"),Events!$L$6:$R$505,5,FALSE))),"",VLOOKUP(TEXT($C144,"0000"),Events!$L$6:$R$505,5,FALSE))</f>
        <v/>
      </c>
      <c r="M144" s="50"/>
    </row>
    <row r="145" spans="1:13" ht="14.25" customHeight="1" x14ac:dyDescent="0.25">
      <c r="A145" s="47" t="str">
        <f>IF(ISNUMBER(B145),MAX(A$11:A144)+1,"")</f>
        <v/>
      </c>
      <c r="B145" s="48"/>
      <c r="C145" s="49"/>
      <c r="D145" s="50" t="str">
        <f>IF(OR(ISBLANK($C145),ISERROR(VLOOKUP(TEXT($C145,"0000"),Events!$L$6:$R$505,3,FALSE)),ISBLANK(VLOOKUP(TEXT($C145,"0000"),Events!$L$6:$R$505,3,FALSE))),"",VLOOKUP(TEXT($C145,"0000"),Events!$L$6:$R$505,3,FALSE))</f>
        <v/>
      </c>
      <c r="E145" s="51" t="str">
        <f>IF(OR(ISBLANK($C145),ISERROR(VLOOKUP(TEXT($C145,"0000"),Events!$L$6:$R$505,2,FALSE)),ISBLANK(VLOOKUP(TEXT($C145,"0000"),Events!$L$6:$R$505,2,FALSE))),"",VLOOKUP(TEXT($C145,"0000"),Events!$L$6:$R$505,2,FALSE))</f>
        <v/>
      </c>
      <c r="F145" s="51"/>
      <c r="G145" s="52" t="str">
        <f t="shared" ref="G145:G208" si="2">IF(ISNUMBER(F145),"km","")</f>
        <v/>
      </c>
      <c r="H145" s="53"/>
      <c r="I145" s="51"/>
      <c r="J145" s="51" t="str">
        <f>IF(OR(ISBLANK($C145),ISERROR(VLOOKUP(TEXT($C145,"0000"),Events!$L$6:$R$505,6,FALSE)),ISBLANK(VLOOKUP(TEXT($C145,"0000"),Events!$L$6:$R$505,6,FALSE))),"",VLOOKUP(TEXT($C145,"0000"),Events!$L$6:$R$505,6,FALSE))</f>
        <v/>
      </c>
      <c r="K145" s="50" t="str">
        <f>IF(OR(ISBLANK($C145),ISERROR(VLOOKUP(TEXT($C145,"0000"),Events!$L$6:$R$505,7,FALSE)),ISBLANK(VLOOKUP(TEXT($C145,"0000"),Events!$L$6:$R$505,7,FALSE))),"",VLOOKUP(TEXT($C145,"0000"),Events!$L$6:$R$505,7,FALSE))</f>
        <v/>
      </c>
      <c r="L145" s="50" t="str">
        <f>IF(OR(ISBLANK($C145),ISERROR(VLOOKUP(TEXT($C145,"0000"),Events!$L$6:$R$505,5,FALSE)),ISBLANK(VLOOKUP(TEXT($C145,"0000"),Events!$L$6:$R$505,5,FALSE))),"",VLOOKUP(TEXT($C145,"0000"),Events!$L$6:$R$505,5,FALSE))</f>
        <v/>
      </c>
      <c r="M145" s="50"/>
    </row>
    <row r="146" spans="1:13" ht="14.25" customHeight="1" x14ac:dyDescent="0.25">
      <c r="A146" s="47" t="str">
        <f>IF(ISNUMBER(B146),MAX(A$11:A145)+1,"")</f>
        <v/>
      </c>
      <c r="B146" s="48"/>
      <c r="C146" s="49"/>
      <c r="D146" s="50" t="str">
        <f>IF(OR(ISBLANK($C146),ISERROR(VLOOKUP(TEXT($C146,"0000"),Events!$L$6:$R$505,3,FALSE)),ISBLANK(VLOOKUP(TEXT($C146,"0000"),Events!$L$6:$R$505,3,FALSE))),"",VLOOKUP(TEXT($C146,"0000"),Events!$L$6:$R$505,3,FALSE))</f>
        <v/>
      </c>
      <c r="E146" s="51" t="str">
        <f>IF(OR(ISBLANK($C146),ISERROR(VLOOKUP(TEXT($C146,"0000"),Events!$L$6:$R$505,2,FALSE)),ISBLANK(VLOOKUP(TEXT($C146,"0000"),Events!$L$6:$R$505,2,FALSE))),"",VLOOKUP(TEXT($C146,"0000"),Events!$L$6:$R$505,2,FALSE))</f>
        <v/>
      </c>
      <c r="F146" s="51"/>
      <c r="G146" s="52" t="str">
        <f t="shared" si="2"/>
        <v/>
      </c>
      <c r="H146" s="53"/>
      <c r="I146" s="51"/>
      <c r="J146" s="51" t="str">
        <f>IF(OR(ISBLANK($C146),ISERROR(VLOOKUP(TEXT($C146,"0000"),Events!$L$6:$R$505,6,FALSE)),ISBLANK(VLOOKUP(TEXT($C146,"0000"),Events!$L$6:$R$505,6,FALSE))),"",VLOOKUP(TEXT($C146,"0000"),Events!$L$6:$R$505,6,FALSE))</f>
        <v/>
      </c>
      <c r="K146" s="50" t="str">
        <f>IF(OR(ISBLANK($C146),ISERROR(VLOOKUP(TEXT($C146,"0000"),Events!$L$6:$R$505,7,FALSE)),ISBLANK(VLOOKUP(TEXT($C146,"0000"),Events!$L$6:$R$505,7,FALSE))),"",VLOOKUP(TEXT($C146,"0000"),Events!$L$6:$R$505,7,FALSE))</f>
        <v/>
      </c>
      <c r="L146" s="50" t="str">
        <f>IF(OR(ISBLANK($C146),ISERROR(VLOOKUP(TEXT($C146,"0000"),Events!$L$6:$R$505,5,FALSE)),ISBLANK(VLOOKUP(TEXT($C146,"0000"),Events!$L$6:$R$505,5,FALSE))),"",VLOOKUP(TEXT($C146,"0000"),Events!$L$6:$R$505,5,FALSE))</f>
        <v/>
      </c>
      <c r="M146" s="50"/>
    </row>
    <row r="147" spans="1:13" ht="14.25" customHeight="1" x14ac:dyDescent="0.25">
      <c r="A147" s="47" t="str">
        <f>IF(ISNUMBER(B147),MAX(A$11:A146)+1,"")</f>
        <v/>
      </c>
      <c r="B147" s="48"/>
      <c r="C147" s="49"/>
      <c r="D147" s="50" t="str">
        <f>IF(OR(ISBLANK($C147),ISERROR(VLOOKUP(TEXT($C147,"0000"),Events!$L$6:$R$505,3,FALSE)),ISBLANK(VLOOKUP(TEXT($C147,"0000"),Events!$L$6:$R$505,3,FALSE))),"",VLOOKUP(TEXT($C147,"0000"),Events!$L$6:$R$505,3,FALSE))</f>
        <v/>
      </c>
      <c r="E147" s="51" t="str">
        <f>IF(OR(ISBLANK($C147),ISERROR(VLOOKUP(TEXT($C147,"0000"),Events!$L$6:$R$505,2,FALSE)),ISBLANK(VLOOKUP(TEXT($C147,"0000"),Events!$L$6:$R$505,2,FALSE))),"",VLOOKUP(TEXT($C147,"0000"),Events!$L$6:$R$505,2,FALSE))</f>
        <v/>
      </c>
      <c r="F147" s="51"/>
      <c r="G147" s="52" t="str">
        <f t="shared" si="2"/>
        <v/>
      </c>
      <c r="H147" s="53"/>
      <c r="I147" s="51"/>
      <c r="J147" s="51" t="str">
        <f>IF(OR(ISBLANK($C147),ISERROR(VLOOKUP(TEXT($C147,"0000"),Events!$L$6:$R$505,6,FALSE)),ISBLANK(VLOOKUP(TEXT($C147,"0000"),Events!$L$6:$R$505,6,FALSE))),"",VLOOKUP(TEXT($C147,"0000"),Events!$L$6:$R$505,6,FALSE))</f>
        <v/>
      </c>
      <c r="K147" s="50" t="str">
        <f>IF(OR(ISBLANK($C147),ISERROR(VLOOKUP(TEXT($C147,"0000"),Events!$L$6:$R$505,7,FALSE)),ISBLANK(VLOOKUP(TEXT($C147,"0000"),Events!$L$6:$R$505,7,FALSE))),"",VLOOKUP(TEXT($C147,"0000"),Events!$L$6:$R$505,7,FALSE))</f>
        <v/>
      </c>
      <c r="L147" s="50" t="str">
        <f>IF(OR(ISBLANK($C147),ISERROR(VLOOKUP(TEXT($C147,"0000"),Events!$L$6:$R$505,5,FALSE)),ISBLANK(VLOOKUP(TEXT($C147,"0000"),Events!$L$6:$R$505,5,FALSE))),"",VLOOKUP(TEXT($C147,"0000"),Events!$L$6:$R$505,5,FALSE))</f>
        <v/>
      </c>
      <c r="M147" s="50"/>
    </row>
    <row r="148" spans="1:13" ht="14.25" customHeight="1" x14ac:dyDescent="0.25">
      <c r="A148" s="47" t="str">
        <f>IF(ISNUMBER(B148),MAX(A$11:A147)+1,"")</f>
        <v/>
      </c>
      <c r="B148" s="48"/>
      <c r="C148" s="49"/>
      <c r="D148" s="50" t="str">
        <f>IF(OR(ISBLANK($C148),ISERROR(VLOOKUP(TEXT($C148,"0000"),Events!$L$6:$R$505,3,FALSE)),ISBLANK(VLOOKUP(TEXT($C148,"0000"),Events!$L$6:$R$505,3,FALSE))),"",VLOOKUP(TEXT($C148,"0000"),Events!$L$6:$R$505,3,FALSE))</f>
        <v/>
      </c>
      <c r="E148" s="51" t="str">
        <f>IF(OR(ISBLANK($C148),ISERROR(VLOOKUP(TEXT($C148,"0000"),Events!$L$6:$R$505,2,FALSE)),ISBLANK(VLOOKUP(TEXT($C148,"0000"),Events!$L$6:$R$505,2,FALSE))),"",VLOOKUP(TEXT($C148,"0000"),Events!$L$6:$R$505,2,FALSE))</f>
        <v/>
      </c>
      <c r="F148" s="51"/>
      <c r="G148" s="52" t="str">
        <f t="shared" si="2"/>
        <v/>
      </c>
      <c r="H148" s="53"/>
      <c r="I148" s="51"/>
      <c r="J148" s="51" t="str">
        <f>IF(OR(ISBLANK($C148),ISERROR(VLOOKUP(TEXT($C148,"0000"),Events!$L$6:$R$505,6,FALSE)),ISBLANK(VLOOKUP(TEXT($C148,"0000"),Events!$L$6:$R$505,6,FALSE))),"",VLOOKUP(TEXT($C148,"0000"),Events!$L$6:$R$505,6,FALSE))</f>
        <v/>
      </c>
      <c r="K148" s="50" t="str">
        <f>IF(OR(ISBLANK($C148),ISERROR(VLOOKUP(TEXT($C148,"0000"),Events!$L$6:$R$505,7,FALSE)),ISBLANK(VLOOKUP(TEXT($C148,"0000"),Events!$L$6:$R$505,7,FALSE))),"",VLOOKUP(TEXT($C148,"0000"),Events!$L$6:$R$505,7,FALSE))</f>
        <v/>
      </c>
      <c r="L148" s="50" t="str">
        <f>IF(OR(ISBLANK($C148),ISERROR(VLOOKUP(TEXT($C148,"0000"),Events!$L$6:$R$505,5,FALSE)),ISBLANK(VLOOKUP(TEXT($C148,"0000"),Events!$L$6:$R$505,5,FALSE))),"",VLOOKUP(TEXT($C148,"0000"),Events!$L$6:$R$505,5,FALSE))</f>
        <v/>
      </c>
      <c r="M148" s="50"/>
    </row>
    <row r="149" spans="1:13" ht="14.25" customHeight="1" x14ac:dyDescent="0.25">
      <c r="A149" s="47" t="str">
        <f>IF(ISNUMBER(B149),MAX(A$11:A148)+1,"")</f>
        <v/>
      </c>
      <c r="B149" s="48"/>
      <c r="C149" s="49"/>
      <c r="D149" s="50" t="str">
        <f>IF(OR(ISBLANK($C149),ISERROR(VLOOKUP(TEXT($C149,"0000"),Events!$L$6:$R$505,3,FALSE)),ISBLANK(VLOOKUP(TEXT($C149,"0000"),Events!$L$6:$R$505,3,FALSE))),"",VLOOKUP(TEXT($C149,"0000"),Events!$L$6:$R$505,3,FALSE))</f>
        <v/>
      </c>
      <c r="E149" s="51" t="str">
        <f>IF(OR(ISBLANK($C149),ISERROR(VLOOKUP(TEXT($C149,"0000"),Events!$L$6:$R$505,2,FALSE)),ISBLANK(VLOOKUP(TEXT($C149,"0000"),Events!$L$6:$R$505,2,FALSE))),"",VLOOKUP(TEXT($C149,"0000"),Events!$L$6:$R$505,2,FALSE))</f>
        <v/>
      </c>
      <c r="F149" s="51"/>
      <c r="G149" s="52" t="str">
        <f t="shared" si="2"/>
        <v/>
      </c>
      <c r="H149" s="53"/>
      <c r="I149" s="51"/>
      <c r="J149" s="51" t="str">
        <f>IF(OR(ISBLANK($C149),ISERROR(VLOOKUP(TEXT($C149,"0000"),Events!$L$6:$R$505,6,FALSE)),ISBLANK(VLOOKUP(TEXT($C149,"0000"),Events!$L$6:$R$505,6,FALSE))),"",VLOOKUP(TEXT($C149,"0000"),Events!$L$6:$R$505,6,FALSE))</f>
        <v/>
      </c>
      <c r="K149" s="50" t="str">
        <f>IF(OR(ISBLANK($C149),ISERROR(VLOOKUP(TEXT($C149,"0000"),Events!$L$6:$R$505,7,FALSE)),ISBLANK(VLOOKUP(TEXT($C149,"0000"),Events!$L$6:$R$505,7,FALSE))),"",VLOOKUP(TEXT($C149,"0000"),Events!$L$6:$R$505,7,FALSE))</f>
        <v/>
      </c>
      <c r="L149" s="50" t="str">
        <f>IF(OR(ISBLANK($C149),ISERROR(VLOOKUP(TEXT($C149,"0000"),Events!$L$6:$R$505,5,FALSE)),ISBLANK(VLOOKUP(TEXT($C149,"0000"),Events!$L$6:$R$505,5,FALSE))),"",VLOOKUP(TEXT($C149,"0000"),Events!$L$6:$R$505,5,FALSE))</f>
        <v/>
      </c>
      <c r="M149" s="50"/>
    </row>
    <row r="150" spans="1:13" ht="14.25" customHeight="1" x14ac:dyDescent="0.25">
      <c r="A150" s="47" t="str">
        <f>IF(ISNUMBER(B150),MAX(A$11:A149)+1,"")</f>
        <v/>
      </c>
      <c r="B150" s="48"/>
      <c r="C150" s="49"/>
      <c r="D150" s="50" t="str">
        <f>IF(OR(ISBLANK($C150),ISERROR(VLOOKUP(TEXT($C150,"0000"),Events!$L$6:$R$505,3,FALSE)),ISBLANK(VLOOKUP(TEXT($C150,"0000"),Events!$L$6:$R$505,3,FALSE))),"",VLOOKUP(TEXT($C150,"0000"),Events!$L$6:$R$505,3,FALSE))</f>
        <v/>
      </c>
      <c r="E150" s="51" t="str">
        <f>IF(OR(ISBLANK($C150),ISERROR(VLOOKUP(TEXT($C150,"0000"),Events!$L$6:$R$505,2,FALSE)),ISBLANK(VLOOKUP(TEXT($C150,"0000"),Events!$L$6:$R$505,2,FALSE))),"",VLOOKUP(TEXT($C150,"0000"),Events!$L$6:$R$505,2,FALSE))</f>
        <v/>
      </c>
      <c r="F150" s="51"/>
      <c r="G150" s="52" t="str">
        <f t="shared" si="2"/>
        <v/>
      </c>
      <c r="H150" s="53"/>
      <c r="I150" s="51"/>
      <c r="J150" s="51" t="str">
        <f>IF(OR(ISBLANK($C150),ISERROR(VLOOKUP(TEXT($C150,"0000"),Events!$L$6:$R$505,6,FALSE)),ISBLANK(VLOOKUP(TEXT($C150,"0000"),Events!$L$6:$R$505,6,FALSE))),"",VLOOKUP(TEXT($C150,"0000"),Events!$L$6:$R$505,6,FALSE))</f>
        <v/>
      </c>
      <c r="K150" s="50" t="str">
        <f>IF(OR(ISBLANK($C150),ISERROR(VLOOKUP(TEXT($C150,"0000"),Events!$L$6:$R$505,7,FALSE)),ISBLANK(VLOOKUP(TEXT($C150,"0000"),Events!$L$6:$R$505,7,FALSE))),"",VLOOKUP(TEXT($C150,"0000"),Events!$L$6:$R$505,7,FALSE))</f>
        <v/>
      </c>
      <c r="L150" s="50" t="str">
        <f>IF(OR(ISBLANK($C150),ISERROR(VLOOKUP(TEXT($C150,"0000"),Events!$L$6:$R$505,5,FALSE)),ISBLANK(VLOOKUP(TEXT($C150,"0000"),Events!$L$6:$R$505,5,FALSE))),"",VLOOKUP(TEXT($C150,"0000"),Events!$L$6:$R$505,5,FALSE))</f>
        <v/>
      </c>
      <c r="M150" s="50"/>
    </row>
    <row r="151" spans="1:13" ht="14.25" customHeight="1" x14ac:dyDescent="0.25">
      <c r="A151" s="47" t="str">
        <f>IF(ISNUMBER(B151),MAX(A$11:A150)+1,"")</f>
        <v/>
      </c>
      <c r="B151" s="48"/>
      <c r="C151" s="49"/>
      <c r="D151" s="50" t="str">
        <f>IF(OR(ISBLANK($C151),ISERROR(VLOOKUP(TEXT($C151,"0000"),Events!$L$6:$R$505,3,FALSE)),ISBLANK(VLOOKUP(TEXT($C151,"0000"),Events!$L$6:$R$505,3,FALSE))),"",VLOOKUP(TEXT($C151,"0000"),Events!$L$6:$R$505,3,FALSE))</f>
        <v/>
      </c>
      <c r="E151" s="51" t="str">
        <f>IF(OR(ISBLANK($C151),ISERROR(VLOOKUP(TEXT($C151,"0000"),Events!$L$6:$R$505,2,FALSE)),ISBLANK(VLOOKUP(TEXT($C151,"0000"),Events!$L$6:$R$505,2,FALSE))),"",VLOOKUP(TEXT($C151,"0000"),Events!$L$6:$R$505,2,FALSE))</f>
        <v/>
      </c>
      <c r="F151" s="51"/>
      <c r="G151" s="52" t="str">
        <f t="shared" si="2"/>
        <v/>
      </c>
      <c r="H151" s="53"/>
      <c r="I151" s="51"/>
      <c r="J151" s="51" t="str">
        <f>IF(OR(ISBLANK($C151),ISERROR(VLOOKUP(TEXT($C151,"0000"),Events!$L$6:$R$505,6,FALSE)),ISBLANK(VLOOKUP(TEXT($C151,"0000"),Events!$L$6:$R$505,6,FALSE))),"",VLOOKUP(TEXT($C151,"0000"),Events!$L$6:$R$505,6,FALSE))</f>
        <v/>
      </c>
      <c r="K151" s="50" t="str">
        <f>IF(OR(ISBLANK($C151),ISERROR(VLOOKUP(TEXT($C151,"0000"),Events!$L$6:$R$505,7,FALSE)),ISBLANK(VLOOKUP(TEXT($C151,"0000"),Events!$L$6:$R$505,7,FALSE))),"",VLOOKUP(TEXT($C151,"0000"),Events!$L$6:$R$505,7,FALSE))</f>
        <v/>
      </c>
      <c r="L151" s="50" t="str">
        <f>IF(OR(ISBLANK($C151),ISERROR(VLOOKUP(TEXT($C151,"0000"),Events!$L$6:$R$505,5,FALSE)),ISBLANK(VLOOKUP(TEXT($C151,"0000"),Events!$L$6:$R$505,5,FALSE))),"",VLOOKUP(TEXT($C151,"0000"),Events!$L$6:$R$505,5,FALSE))</f>
        <v/>
      </c>
      <c r="M151" s="50"/>
    </row>
    <row r="152" spans="1:13" ht="14.25" customHeight="1" x14ac:dyDescent="0.25">
      <c r="A152" s="47" t="str">
        <f>IF(ISNUMBER(B152),MAX(A$11:A151)+1,"")</f>
        <v/>
      </c>
      <c r="B152" s="48"/>
      <c r="C152" s="49"/>
      <c r="D152" s="50" t="str">
        <f>IF(OR(ISBLANK($C152),ISERROR(VLOOKUP(TEXT($C152,"0000"),Events!$L$6:$R$505,3,FALSE)),ISBLANK(VLOOKUP(TEXT($C152,"0000"),Events!$L$6:$R$505,3,FALSE))),"",VLOOKUP(TEXT($C152,"0000"),Events!$L$6:$R$505,3,FALSE))</f>
        <v/>
      </c>
      <c r="E152" s="51" t="str">
        <f>IF(OR(ISBLANK($C152),ISERROR(VLOOKUP(TEXT($C152,"0000"),Events!$L$6:$R$505,2,FALSE)),ISBLANK(VLOOKUP(TEXT($C152,"0000"),Events!$L$6:$R$505,2,FALSE))),"",VLOOKUP(TEXT($C152,"0000"),Events!$L$6:$R$505,2,FALSE))</f>
        <v/>
      </c>
      <c r="F152" s="51"/>
      <c r="G152" s="52" t="str">
        <f t="shared" si="2"/>
        <v/>
      </c>
      <c r="H152" s="53"/>
      <c r="I152" s="51"/>
      <c r="J152" s="51" t="str">
        <f>IF(OR(ISBLANK($C152),ISERROR(VLOOKUP(TEXT($C152,"0000"),Events!$L$6:$R$505,6,FALSE)),ISBLANK(VLOOKUP(TEXT($C152,"0000"),Events!$L$6:$R$505,6,FALSE))),"",VLOOKUP(TEXT($C152,"0000"),Events!$L$6:$R$505,6,FALSE))</f>
        <v/>
      </c>
      <c r="K152" s="50" t="str">
        <f>IF(OR(ISBLANK($C152),ISERROR(VLOOKUP(TEXT($C152,"0000"),Events!$L$6:$R$505,7,FALSE)),ISBLANK(VLOOKUP(TEXT($C152,"0000"),Events!$L$6:$R$505,7,FALSE))),"",VLOOKUP(TEXT($C152,"0000"),Events!$L$6:$R$505,7,FALSE))</f>
        <v/>
      </c>
      <c r="L152" s="50" t="str">
        <f>IF(OR(ISBLANK($C152),ISERROR(VLOOKUP(TEXT($C152,"0000"),Events!$L$6:$R$505,5,FALSE)),ISBLANK(VLOOKUP(TEXT($C152,"0000"),Events!$L$6:$R$505,5,FALSE))),"",VLOOKUP(TEXT($C152,"0000"),Events!$L$6:$R$505,5,FALSE))</f>
        <v/>
      </c>
      <c r="M152" s="50"/>
    </row>
    <row r="153" spans="1:13" ht="14.25" customHeight="1" x14ac:dyDescent="0.25">
      <c r="A153" s="47" t="str">
        <f>IF(ISNUMBER(B153),MAX(A$11:A152)+1,"")</f>
        <v/>
      </c>
      <c r="B153" s="48"/>
      <c r="C153" s="49"/>
      <c r="D153" s="50" t="str">
        <f>IF(OR(ISBLANK($C153),ISERROR(VLOOKUP(TEXT($C153,"0000"),Events!$L$6:$R$505,3,FALSE)),ISBLANK(VLOOKUP(TEXT($C153,"0000"),Events!$L$6:$R$505,3,FALSE))),"",VLOOKUP(TEXT($C153,"0000"),Events!$L$6:$R$505,3,FALSE))</f>
        <v/>
      </c>
      <c r="E153" s="51" t="str">
        <f>IF(OR(ISBLANK($C153),ISERROR(VLOOKUP(TEXT($C153,"0000"),Events!$L$6:$R$505,2,FALSE)),ISBLANK(VLOOKUP(TEXT($C153,"0000"),Events!$L$6:$R$505,2,FALSE))),"",VLOOKUP(TEXT($C153,"0000"),Events!$L$6:$R$505,2,FALSE))</f>
        <v/>
      </c>
      <c r="F153" s="51"/>
      <c r="G153" s="52" t="str">
        <f t="shared" si="2"/>
        <v/>
      </c>
      <c r="H153" s="53"/>
      <c r="I153" s="51"/>
      <c r="J153" s="51" t="str">
        <f>IF(OR(ISBLANK($C153),ISERROR(VLOOKUP(TEXT($C153,"0000"),Events!$L$6:$R$505,6,FALSE)),ISBLANK(VLOOKUP(TEXT($C153,"0000"),Events!$L$6:$R$505,6,FALSE))),"",VLOOKUP(TEXT($C153,"0000"),Events!$L$6:$R$505,6,FALSE))</f>
        <v/>
      </c>
      <c r="K153" s="50" t="str">
        <f>IF(OR(ISBLANK($C153),ISERROR(VLOOKUP(TEXT($C153,"0000"),Events!$L$6:$R$505,7,FALSE)),ISBLANK(VLOOKUP(TEXT($C153,"0000"),Events!$L$6:$R$505,7,FALSE))),"",VLOOKUP(TEXT($C153,"0000"),Events!$L$6:$R$505,7,FALSE))</f>
        <v/>
      </c>
      <c r="L153" s="50" t="str">
        <f>IF(OR(ISBLANK($C153),ISERROR(VLOOKUP(TEXT($C153,"0000"),Events!$L$6:$R$505,5,FALSE)),ISBLANK(VLOOKUP(TEXT($C153,"0000"),Events!$L$6:$R$505,5,FALSE))),"",VLOOKUP(TEXT($C153,"0000"),Events!$L$6:$R$505,5,FALSE))</f>
        <v/>
      </c>
      <c r="M153" s="50"/>
    </row>
    <row r="154" spans="1:13" ht="14.25" customHeight="1" x14ac:dyDescent="0.25">
      <c r="A154" s="47" t="str">
        <f>IF(ISNUMBER(B154),MAX(A$11:A153)+1,"")</f>
        <v/>
      </c>
      <c r="B154" s="48"/>
      <c r="C154" s="49"/>
      <c r="D154" s="50" t="str">
        <f>IF(OR(ISBLANK($C154),ISERROR(VLOOKUP(TEXT($C154,"0000"),Events!$L$6:$R$505,3,FALSE)),ISBLANK(VLOOKUP(TEXT($C154,"0000"),Events!$L$6:$R$505,3,FALSE))),"",VLOOKUP(TEXT($C154,"0000"),Events!$L$6:$R$505,3,FALSE))</f>
        <v/>
      </c>
      <c r="E154" s="51" t="str">
        <f>IF(OR(ISBLANK($C154),ISERROR(VLOOKUP(TEXT($C154,"0000"),Events!$L$6:$R$505,2,FALSE)),ISBLANK(VLOOKUP(TEXT($C154,"0000"),Events!$L$6:$R$505,2,FALSE))),"",VLOOKUP(TEXT($C154,"0000"),Events!$L$6:$R$505,2,FALSE))</f>
        <v/>
      </c>
      <c r="F154" s="51"/>
      <c r="G154" s="52" t="str">
        <f t="shared" si="2"/>
        <v/>
      </c>
      <c r="H154" s="53"/>
      <c r="I154" s="51"/>
      <c r="J154" s="51" t="str">
        <f>IF(OR(ISBLANK($C154),ISERROR(VLOOKUP(TEXT($C154,"0000"),Events!$L$6:$R$505,6,FALSE)),ISBLANK(VLOOKUP(TEXT($C154,"0000"),Events!$L$6:$R$505,6,FALSE))),"",VLOOKUP(TEXT($C154,"0000"),Events!$L$6:$R$505,6,FALSE))</f>
        <v/>
      </c>
      <c r="K154" s="50" t="str">
        <f>IF(OR(ISBLANK($C154),ISERROR(VLOOKUP(TEXT($C154,"0000"),Events!$L$6:$R$505,7,FALSE)),ISBLANK(VLOOKUP(TEXT($C154,"0000"),Events!$L$6:$R$505,7,FALSE))),"",VLOOKUP(TEXT($C154,"0000"),Events!$L$6:$R$505,7,FALSE))</f>
        <v/>
      </c>
      <c r="L154" s="50" t="str">
        <f>IF(OR(ISBLANK($C154),ISERROR(VLOOKUP(TEXT($C154,"0000"),Events!$L$6:$R$505,5,FALSE)),ISBLANK(VLOOKUP(TEXT($C154,"0000"),Events!$L$6:$R$505,5,FALSE))),"",VLOOKUP(TEXT($C154,"0000"),Events!$L$6:$R$505,5,FALSE))</f>
        <v/>
      </c>
      <c r="M154" s="50"/>
    </row>
    <row r="155" spans="1:13" ht="14.25" customHeight="1" x14ac:dyDescent="0.25">
      <c r="A155" s="47" t="str">
        <f>IF(ISNUMBER(B155),MAX(A$11:A154)+1,"")</f>
        <v/>
      </c>
      <c r="B155" s="48"/>
      <c r="C155" s="49"/>
      <c r="D155" s="50" t="str">
        <f>IF(OR(ISBLANK($C155),ISERROR(VLOOKUP(TEXT($C155,"0000"),Events!$L$6:$R$505,3,FALSE)),ISBLANK(VLOOKUP(TEXT($C155,"0000"),Events!$L$6:$R$505,3,FALSE))),"",VLOOKUP(TEXT($C155,"0000"),Events!$L$6:$R$505,3,FALSE))</f>
        <v/>
      </c>
      <c r="E155" s="51" t="str">
        <f>IF(OR(ISBLANK($C155),ISERROR(VLOOKUP(TEXT($C155,"0000"),Events!$L$6:$R$505,2,FALSE)),ISBLANK(VLOOKUP(TEXT($C155,"0000"),Events!$L$6:$R$505,2,FALSE))),"",VLOOKUP(TEXT($C155,"0000"),Events!$L$6:$R$505,2,FALSE))</f>
        <v/>
      </c>
      <c r="F155" s="51"/>
      <c r="G155" s="52" t="str">
        <f t="shared" si="2"/>
        <v/>
      </c>
      <c r="H155" s="53"/>
      <c r="I155" s="51"/>
      <c r="J155" s="51" t="str">
        <f>IF(OR(ISBLANK($C155),ISERROR(VLOOKUP(TEXT($C155,"0000"),Events!$L$6:$R$505,6,FALSE)),ISBLANK(VLOOKUP(TEXT($C155,"0000"),Events!$L$6:$R$505,6,FALSE))),"",VLOOKUP(TEXT($C155,"0000"),Events!$L$6:$R$505,6,FALSE))</f>
        <v/>
      </c>
      <c r="K155" s="50" t="str">
        <f>IF(OR(ISBLANK($C155),ISERROR(VLOOKUP(TEXT($C155,"0000"),Events!$L$6:$R$505,7,FALSE)),ISBLANK(VLOOKUP(TEXT($C155,"0000"),Events!$L$6:$R$505,7,FALSE))),"",VLOOKUP(TEXT($C155,"0000"),Events!$L$6:$R$505,7,FALSE))</f>
        <v/>
      </c>
      <c r="L155" s="50" t="str">
        <f>IF(OR(ISBLANK($C155),ISERROR(VLOOKUP(TEXT($C155,"0000"),Events!$L$6:$R$505,5,FALSE)),ISBLANK(VLOOKUP(TEXT($C155,"0000"),Events!$L$6:$R$505,5,FALSE))),"",VLOOKUP(TEXT($C155,"0000"),Events!$L$6:$R$505,5,FALSE))</f>
        <v/>
      </c>
      <c r="M155" s="50"/>
    </row>
    <row r="156" spans="1:13" ht="14.25" customHeight="1" x14ac:dyDescent="0.25">
      <c r="A156" s="47" t="str">
        <f>IF(ISNUMBER(B156),MAX(A$11:A155)+1,"")</f>
        <v/>
      </c>
      <c r="B156" s="48"/>
      <c r="C156" s="49"/>
      <c r="D156" s="50" t="str">
        <f>IF(OR(ISBLANK($C156),ISERROR(VLOOKUP(TEXT($C156,"0000"),Events!$L$6:$R$505,3,FALSE)),ISBLANK(VLOOKUP(TEXT($C156,"0000"),Events!$L$6:$R$505,3,FALSE))),"",VLOOKUP(TEXT($C156,"0000"),Events!$L$6:$R$505,3,FALSE))</f>
        <v/>
      </c>
      <c r="E156" s="51" t="str">
        <f>IF(OR(ISBLANK($C156),ISERROR(VLOOKUP(TEXT($C156,"0000"),Events!$L$6:$R$505,2,FALSE)),ISBLANK(VLOOKUP(TEXT($C156,"0000"),Events!$L$6:$R$505,2,FALSE))),"",VLOOKUP(TEXT($C156,"0000"),Events!$L$6:$R$505,2,FALSE))</f>
        <v/>
      </c>
      <c r="F156" s="51"/>
      <c r="G156" s="52" t="str">
        <f t="shared" si="2"/>
        <v/>
      </c>
      <c r="H156" s="53"/>
      <c r="I156" s="51"/>
      <c r="J156" s="51" t="str">
        <f>IF(OR(ISBLANK($C156),ISERROR(VLOOKUP(TEXT($C156,"0000"),Events!$L$6:$R$505,6,FALSE)),ISBLANK(VLOOKUP(TEXT($C156,"0000"),Events!$L$6:$R$505,6,FALSE))),"",VLOOKUP(TEXT($C156,"0000"),Events!$L$6:$R$505,6,FALSE))</f>
        <v/>
      </c>
      <c r="K156" s="50" t="str">
        <f>IF(OR(ISBLANK($C156),ISERROR(VLOOKUP(TEXT($C156,"0000"),Events!$L$6:$R$505,7,FALSE)),ISBLANK(VLOOKUP(TEXT($C156,"0000"),Events!$L$6:$R$505,7,FALSE))),"",VLOOKUP(TEXT($C156,"0000"),Events!$L$6:$R$505,7,FALSE))</f>
        <v/>
      </c>
      <c r="L156" s="50" t="str">
        <f>IF(OR(ISBLANK($C156),ISERROR(VLOOKUP(TEXT($C156,"0000"),Events!$L$6:$R$505,5,FALSE)),ISBLANK(VLOOKUP(TEXT($C156,"0000"),Events!$L$6:$R$505,5,FALSE))),"",VLOOKUP(TEXT($C156,"0000"),Events!$L$6:$R$505,5,FALSE))</f>
        <v/>
      </c>
      <c r="M156" s="50"/>
    </row>
    <row r="157" spans="1:13" ht="14.25" customHeight="1" x14ac:dyDescent="0.25">
      <c r="A157" s="47" t="str">
        <f>IF(ISNUMBER(B157),MAX(A$11:A156)+1,"")</f>
        <v/>
      </c>
      <c r="B157" s="48"/>
      <c r="C157" s="49"/>
      <c r="D157" s="50" t="str">
        <f>IF(OR(ISBLANK($C157),ISERROR(VLOOKUP(TEXT($C157,"0000"),Events!$L$6:$R$505,3,FALSE)),ISBLANK(VLOOKUP(TEXT($C157,"0000"),Events!$L$6:$R$505,3,FALSE))),"",VLOOKUP(TEXT($C157,"0000"),Events!$L$6:$R$505,3,FALSE))</f>
        <v/>
      </c>
      <c r="E157" s="51" t="str">
        <f>IF(OR(ISBLANK($C157),ISERROR(VLOOKUP(TEXT($C157,"0000"),Events!$L$6:$R$505,2,FALSE)),ISBLANK(VLOOKUP(TEXT($C157,"0000"),Events!$L$6:$R$505,2,FALSE))),"",VLOOKUP(TEXT($C157,"0000"),Events!$L$6:$R$505,2,FALSE))</f>
        <v/>
      </c>
      <c r="F157" s="51"/>
      <c r="G157" s="52" t="str">
        <f t="shared" si="2"/>
        <v/>
      </c>
      <c r="H157" s="53"/>
      <c r="I157" s="51"/>
      <c r="J157" s="51" t="str">
        <f>IF(OR(ISBLANK($C157),ISERROR(VLOOKUP(TEXT($C157,"0000"),Events!$L$6:$R$505,6,FALSE)),ISBLANK(VLOOKUP(TEXT($C157,"0000"),Events!$L$6:$R$505,6,FALSE))),"",VLOOKUP(TEXT($C157,"0000"),Events!$L$6:$R$505,6,FALSE))</f>
        <v/>
      </c>
      <c r="K157" s="50" t="str">
        <f>IF(OR(ISBLANK($C157),ISERROR(VLOOKUP(TEXT($C157,"0000"),Events!$L$6:$R$505,7,FALSE)),ISBLANK(VLOOKUP(TEXT($C157,"0000"),Events!$L$6:$R$505,7,FALSE))),"",VLOOKUP(TEXT($C157,"0000"),Events!$L$6:$R$505,7,FALSE))</f>
        <v/>
      </c>
      <c r="L157" s="50" t="str">
        <f>IF(OR(ISBLANK($C157),ISERROR(VLOOKUP(TEXT($C157,"0000"),Events!$L$6:$R$505,5,FALSE)),ISBLANK(VLOOKUP(TEXT($C157,"0000"),Events!$L$6:$R$505,5,FALSE))),"",VLOOKUP(TEXT($C157,"0000"),Events!$L$6:$R$505,5,FALSE))</f>
        <v/>
      </c>
      <c r="M157" s="50"/>
    </row>
    <row r="158" spans="1:13" ht="14.25" customHeight="1" x14ac:dyDescent="0.25">
      <c r="A158" s="47" t="str">
        <f>IF(ISNUMBER(B158),MAX(A$11:A157)+1,"")</f>
        <v/>
      </c>
      <c r="B158" s="48"/>
      <c r="C158" s="49"/>
      <c r="D158" s="50" t="str">
        <f>IF(OR(ISBLANK($C158),ISERROR(VLOOKUP(TEXT($C158,"0000"),Events!$L$6:$R$505,3,FALSE)),ISBLANK(VLOOKUP(TEXT($C158,"0000"),Events!$L$6:$R$505,3,FALSE))),"",VLOOKUP(TEXT($C158,"0000"),Events!$L$6:$R$505,3,FALSE))</f>
        <v/>
      </c>
      <c r="E158" s="51" t="str">
        <f>IF(OR(ISBLANK($C158),ISERROR(VLOOKUP(TEXT($C158,"0000"),Events!$L$6:$R$505,2,FALSE)),ISBLANK(VLOOKUP(TEXT($C158,"0000"),Events!$L$6:$R$505,2,FALSE))),"",VLOOKUP(TEXT($C158,"0000"),Events!$L$6:$R$505,2,FALSE))</f>
        <v/>
      </c>
      <c r="F158" s="51"/>
      <c r="G158" s="52" t="str">
        <f t="shared" si="2"/>
        <v/>
      </c>
      <c r="H158" s="53"/>
      <c r="I158" s="51"/>
      <c r="J158" s="51" t="str">
        <f>IF(OR(ISBLANK($C158),ISERROR(VLOOKUP(TEXT($C158,"0000"),Events!$L$6:$R$505,6,FALSE)),ISBLANK(VLOOKUP(TEXT($C158,"0000"),Events!$L$6:$R$505,6,FALSE))),"",VLOOKUP(TEXT($C158,"0000"),Events!$L$6:$R$505,6,FALSE))</f>
        <v/>
      </c>
      <c r="K158" s="50" t="str">
        <f>IF(OR(ISBLANK($C158),ISERROR(VLOOKUP(TEXT($C158,"0000"),Events!$L$6:$R$505,7,FALSE)),ISBLANK(VLOOKUP(TEXT($C158,"0000"),Events!$L$6:$R$505,7,FALSE))),"",VLOOKUP(TEXT($C158,"0000"),Events!$L$6:$R$505,7,FALSE))</f>
        <v/>
      </c>
      <c r="L158" s="50" t="str">
        <f>IF(OR(ISBLANK($C158),ISERROR(VLOOKUP(TEXT($C158,"0000"),Events!$L$6:$R$505,5,FALSE)),ISBLANK(VLOOKUP(TEXT($C158,"0000"),Events!$L$6:$R$505,5,FALSE))),"",VLOOKUP(TEXT($C158,"0000"),Events!$L$6:$R$505,5,FALSE))</f>
        <v/>
      </c>
      <c r="M158" s="50"/>
    </row>
    <row r="159" spans="1:13" ht="14.25" customHeight="1" x14ac:dyDescent="0.25">
      <c r="A159" s="47" t="str">
        <f>IF(ISNUMBER(B159),MAX(A$11:A158)+1,"")</f>
        <v/>
      </c>
      <c r="B159" s="48"/>
      <c r="C159" s="49"/>
      <c r="D159" s="50" t="str">
        <f>IF(OR(ISBLANK($C159),ISERROR(VLOOKUP(TEXT($C159,"0000"),Events!$L$6:$R$505,3,FALSE)),ISBLANK(VLOOKUP(TEXT($C159,"0000"),Events!$L$6:$R$505,3,FALSE))),"",VLOOKUP(TEXT($C159,"0000"),Events!$L$6:$R$505,3,FALSE))</f>
        <v/>
      </c>
      <c r="E159" s="51" t="str">
        <f>IF(OR(ISBLANK($C159),ISERROR(VLOOKUP(TEXT($C159,"0000"),Events!$L$6:$R$505,2,FALSE)),ISBLANK(VLOOKUP(TEXT($C159,"0000"),Events!$L$6:$R$505,2,FALSE))),"",VLOOKUP(TEXT($C159,"0000"),Events!$L$6:$R$505,2,FALSE))</f>
        <v/>
      </c>
      <c r="F159" s="51"/>
      <c r="G159" s="52" t="str">
        <f t="shared" si="2"/>
        <v/>
      </c>
      <c r="H159" s="53"/>
      <c r="I159" s="51"/>
      <c r="J159" s="51" t="str">
        <f>IF(OR(ISBLANK($C159),ISERROR(VLOOKUP(TEXT($C159,"0000"),Events!$L$6:$R$505,6,FALSE)),ISBLANK(VLOOKUP(TEXT($C159,"0000"),Events!$L$6:$R$505,6,FALSE))),"",VLOOKUP(TEXT($C159,"0000"),Events!$L$6:$R$505,6,FALSE))</f>
        <v/>
      </c>
      <c r="K159" s="50" t="str">
        <f>IF(OR(ISBLANK($C159),ISERROR(VLOOKUP(TEXT($C159,"0000"),Events!$L$6:$R$505,7,FALSE)),ISBLANK(VLOOKUP(TEXT($C159,"0000"),Events!$L$6:$R$505,7,FALSE))),"",VLOOKUP(TEXT($C159,"0000"),Events!$L$6:$R$505,7,FALSE))</f>
        <v/>
      </c>
      <c r="L159" s="50" t="str">
        <f>IF(OR(ISBLANK($C159),ISERROR(VLOOKUP(TEXT($C159,"0000"),Events!$L$6:$R$505,5,FALSE)),ISBLANK(VLOOKUP(TEXT($C159,"0000"),Events!$L$6:$R$505,5,FALSE))),"",VLOOKUP(TEXT($C159,"0000"),Events!$L$6:$R$505,5,FALSE))</f>
        <v/>
      </c>
      <c r="M159" s="50"/>
    </row>
    <row r="160" spans="1:13" ht="14.25" customHeight="1" x14ac:dyDescent="0.25">
      <c r="A160" s="47" t="str">
        <f>IF(ISNUMBER(B160),MAX(A$11:A159)+1,"")</f>
        <v/>
      </c>
      <c r="B160" s="48"/>
      <c r="C160" s="49"/>
      <c r="D160" s="50" t="str">
        <f>IF(OR(ISBLANK($C160),ISERROR(VLOOKUP(TEXT($C160,"0000"),Events!$L$6:$R$505,3,FALSE)),ISBLANK(VLOOKUP(TEXT($C160,"0000"),Events!$L$6:$R$505,3,FALSE))),"",VLOOKUP(TEXT($C160,"0000"),Events!$L$6:$R$505,3,FALSE))</f>
        <v/>
      </c>
      <c r="E160" s="51" t="str">
        <f>IF(OR(ISBLANK($C160),ISERROR(VLOOKUP(TEXT($C160,"0000"),Events!$L$6:$R$505,2,FALSE)),ISBLANK(VLOOKUP(TEXT($C160,"0000"),Events!$L$6:$R$505,2,FALSE))),"",VLOOKUP(TEXT($C160,"0000"),Events!$L$6:$R$505,2,FALSE))</f>
        <v/>
      </c>
      <c r="F160" s="51"/>
      <c r="G160" s="52" t="str">
        <f t="shared" si="2"/>
        <v/>
      </c>
      <c r="H160" s="53"/>
      <c r="I160" s="51"/>
      <c r="J160" s="51" t="str">
        <f>IF(OR(ISBLANK($C160),ISERROR(VLOOKUP(TEXT($C160,"0000"),Events!$L$6:$R$505,6,FALSE)),ISBLANK(VLOOKUP(TEXT($C160,"0000"),Events!$L$6:$R$505,6,FALSE))),"",VLOOKUP(TEXT($C160,"0000"),Events!$L$6:$R$505,6,FALSE))</f>
        <v/>
      </c>
      <c r="K160" s="50" t="str">
        <f>IF(OR(ISBLANK($C160),ISERROR(VLOOKUP(TEXT($C160,"0000"),Events!$L$6:$R$505,7,FALSE)),ISBLANK(VLOOKUP(TEXT($C160,"0000"),Events!$L$6:$R$505,7,FALSE))),"",VLOOKUP(TEXT($C160,"0000"),Events!$L$6:$R$505,7,FALSE))</f>
        <v/>
      </c>
      <c r="L160" s="50" t="str">
        <f>IF(OR(ISBLANK($C160),ISERROR(VLOOKUP(TEXT($C160,"0000"),Events!$L$6:$R$505,5,FALSE)),ISBLANK(VLOOKUP(TEXT($C160,"0000"),Events!$L$6:$R$505,5,FALSE))),"",VLOOKUP(TEXT($C160,"0000"),Events!$L$6:$R$505,5,FALSE))</f>
        <v/>
      </c>
      <c r="M160" s="50"/>
    </row>
    <row r="161" spans="1:13" ht="14.25" customHeight="1" x14ac:dyDescent="0.25">
      <c r="A161" s="47" t="str">
        <f>IF(ISNUMBER(B161),MAX(A$11:A160)+1,"")</f>
        <v/>
      </c>
      <c r="B161" s="48"/>
      <c r="C161" s="49"/>
      <c r="D161" s="50" t="str">
        <f>IF(OR(ISBLANK($C161),ISERROR(VLOOKUP(TEXT($C161,"0000"),Events!$L$6:$R$505,3,FALSE)),ISBLANK(VLOOKUP(TEXT($C161,"0000"),Events!$L$6:$R$505,3,FALSE))),"",VLOOKUP(TEXT($C161,"0000"),Events!$L$6:$R$505,3,FALSE))</f>
        <v/>
      </c>
      <c r="E161" s="51" t="str">
        <f>IF(OR(ISBLANK($C161),ISERROR(VLOOKUP(TEXT($C161,"0000"),Events!$L$6:$R$505,2,FALSE)),ISBLANK(VLOOKUP(TEXT($C161,"0000"),Events!$L$6:$R$505,2,FALSE))),"",VLOOKUP(TEXT($C161,"0000"),Events!$L$6:$R$505,2,FALSE))</f>
        <v/>
      </c>
      <c r="F161" s="51"/>
      <c r="G161" s="52" t="str">
        <f t="shared" si="2"/>
        <v/>
      </c>
      <c r="H161" s="53"/>
      <c r="I161" s="51"/>
      <c r="J161" s="51" t="str">
        <f>IF(OR(ISBLANK($C161),ISERROR(VLOOKUP(TEXT($C161,"0000"),Events!$L$6:$R$505,6,FALSE)),ISBLANK(VLOOKUP(TEXT($C161,"0000"),Events!$L$6:$R$505,6,FALSE))),"",VLOOKUP(TEXT($C161,"0000"),Events!$L$6:$R$505,6,FALSE))</f>
        <v/>
      </c>
      <c r="K161" s="50" t="str">
        <f>IF(OR(ISBLANK($C161),ISERROR(VLOOKUP(TEXT($C161,"0000"),Events!$L$6:$R$505,7,FALSE)),ISBLANK(VLOOKUP(TEXT($C161,"0000"),Events!$L$6:$R$505,7,FALSE))),"",VLOOKUP(TEXT($C161,"0000"),Events!$L$6:$R$505,7,FALSE))</f>
        <v/>
      </c>
      <c r="L161" s="50" t="str">
        <f>IF(OR(ISBLANK($C161),ISERROR(VLOOKUP(TEXT($C161,"0000"),Events!$L$6:$R$505,5,FALSE)),ISBLANK(VLOOKUP(TEXT($C161,"0000"),Events!$L$6:$R$505,5,FALSE))),"",VLOOKUP(TEXT($C161,"0000"),Events!$L$6:$R$505,5,FALSE))</f>
        <v/>
      </c>
      <c r="M161" s="50"/>
    </row>
    <row r="162" spans="1:13" ht="14.25" customHeight="1" x14ac:dyDescent="0.25">
      <c r="A162" s="47" t="str">
        <f>IF(ISNUMBER(B162),MAX(A$11:A161)+1,"")</f>
        <v/>
      </c>
      <c r="B162" s="48"/>
      <c r="C162" s="49"/>
      <c r="D162" s="50" t="str">
        <f>IF(OR(ISBLANK($C162),ISERROR(VLOOKUP(TEXT($C162,"0000"),Events!$L$6:$R$505,3,FALSE)),ISBLANK(VLOOKUP(TEXT($C162,"0000"),Events!$L$6:$R$505,3,FALSE))),"",VLOOKUP(TEXT($C162,"0000"),Events!$L$6:$R$505,3,FALSE))</f>
        <v/>
      </c>
      <c r="E162" s="51" t="str">
        <f>IF(OR(ISBLANK($C162),ISERROR(VLOOKUP(TEXT($C162,"0000"),Events!$L$6:$R$505,2,FALSE)),ISBLANK(VLOOKUP(TEXT($C162,"0000"),Events!$L$6:$R$505,2,FALSE))),"",VLOOKUP(TEXT($C162,"0000"),Events!$L$6:$R$505,2,FALSE))</f>
        <v/>
      </c>
      <c r="F162" s="51"/>
      <c r="G162" s="52" t="str">
        <f t="shared" si="2"/>
        <v/>
      </c>
      <c r="H162" s="53"/>
      <c r="I162" s="51"/>
      <c r="J162" s="51" t="str">
        <f>IF(OR(ISBLANK($C162),ISERROR(VLOOKUP(TEXT($C162,"0000"),Events!$L$6:$R$505,6,FALSE)),ISBLANK(VLOOKUP(TEXT($C162,"0000"),Events!$L$6:$R$505,6,FALSE))),"",VLOOKUP(TEXT($C162,"0000"),Events!$L$6:$R$505,6,FALSE))</f>
        <v/>
      </c>
      <c r="K162" s="50" t="str">
        <f>IF(OR(ISBLANK($C162),ISERROR(VLOOKUP(TEXT($C162,"0000"),Events!$L$6:$R$505,7,FALSE)),ISBLANK(VLOOKUP(TEXT($C162,"0000"),Events!$L$6:$R$505,7,FALSE))),"",VLOOKUP(TEXT($C162,"0000"),Events!$L$6:$R$505,7,FALSE))</f>
        <v/>
      </c>
      <c r="L162" s="50" t="str">
        <f>IF(OR(ISBLANK($C162),ISERROR(VLOOKUP(TEXT($C162,"0000"),Events!$L$6:$R$505,5,FALSE)),ISBLANK(VLOOKUP(TEXT($C162,"0000"),Events!$L$6:$R$505,5,FALSE))),"",VLOOKUP(TEXT($C162,"0000"),Events!$L$6:$R$505,5,FALSE))</f>
        <v/>
      </c>
      <c r="M162" s="50"/>
    </row>
    <row r="163" spans="1:13" ht="14.25" customHeight="1" x14ac:dyDescent="0.25">
      <c r="A163" s="47" t="str">
        <f>IF(ISNUMBER(B163),MAX(A$11:A162)+1,"")</f>
        <v/>
      </c>
      <c r="B163" s="48"/>
      <c r="C163" s="49"/>
      <c r="D163" s="50" t="str">
        <f>IF(OR(ISBLANK($C163),ISERROR(VLOOKUP(TEXT($C163,"0000"),Events!$L$6:$R$505,3,FALSE)),ISBLANK(VLOOKUP(TEXT($C163,"0000"),Events!$L$6:$R$505,3,FALSE))),"",VLOOKUP(TEXT($C163,"0000"),Events!$L$6:$R$505,3,FALSE))</f>
        <v/>
      </c>
      <c r="E163" s="51" t="str">
        <f>IF(OR(ISBLANK($C163),ISERROR(VLOOKUP(TEXT($C163,"0000"),Events!$L$6:$R$505,2,FALSE)),ISBLANK(VLOOKUP(TEXT($C163,"0000"),Events!$L$6:$R$505,2,FALSE))),"",VLOOKUP(TEXT($C163,"0000"),Events!$L$6:$R$505,2,FALSE))</f>
        <v/>
      </c>
      <c r="F163" s="51"/>
      <c r="G163" s="52" t="str">
        <f t="shared" si="2"/>
        <v/>
      </c>
      <c r="H163" s="53"/>
      <c r="I163" s="51"/>
      <c r="J163" s="51" t="str">
        <f>IF(OR(ISBLANK($C163),ISERROR(VLOOKUP(TEXT($C163,"0000"),Events!$L$6:$R$505,6,FALSE)),ISBLANK(VLOOKUP(TEXT($C163,"0000"),Events!$L$6:$R$505,6,FALSE))),"",VLOOKUP(TEXT($C163,"0000"),Events!$L$6:$R$505,6,FALSE))</f>
        <v/>
      </c>
      <c r="K163" s="50" t="str">
        <f>IF(OR(ISBLANK($C163),ISERROR(VLOOKUP(TEXT($C163,"0000"),Events!$L$6:$R$505,7,FALSE)),ISBLANK(VLOOKUP(TEXT($C163,"0000"),Events!$L$6:$R$505,7,FALSE))),"",VLOOKUP(TEXT($C163,"0000"),Events!$L$6:$R$505,7,FALSE))</f>
        <v/>
      </c>
      <c r="L163" s="50" t="str">
        <f>IF(OR(ISBLANK($C163),ISERROR(VLOOKUP(TEXT($C163,"0000"),Events!$L$6:$R$505,5,FALSE)),ISBLANK(VLOOKUP(TEXT($C163,"0000"),Events!$L$6:$R$505,5,FALSE))),"",VLOOKUP(TEXT($C163,"0000"),Events!$L$6:$R$505,5,FALSE))</f>
        <v/>
      </c>
      <c r="M163" s="50"/>
    </row>
    <row r="164" spans="1:13" ht="14.25" customHeight="1" x14ac:dyDescent="0.25">
      <c r="A164" s="47" t="str">
        <f>IF(ISNUMBER(B164),MAX(A$11:A163)+1,"")</f>
        <v/>
      </c>
      <c r="B164" s="48"/>
      <c r="C164" s="49"/>
      <c r="D164" s="50" t="str">
        <f>IF(OR(ISBLANK($C164),ISERROR(VLOOKUP(TEXT($C164,"0000"),Events!$L$6:$R$505,3,FALSE)),ISBLANK(VLOOKUP(TEXT($C164,"0000"),Events!$L$6:$R$505,3,FALSE))),"",VLOOKUP(TEXT($C164,"0000"),Events!$L$6:$R$505,3,FALSE))</f>
        <v/>
      </c>
      <c r="E164" s="51" t="str">
        <f>IF(OR(ISBLANK($C164),ISERROR(VLOOKUP(TEXT($C164,"0000"),Events!$L$6:$R$505,2,FALSE)),ISBLANK(VLOOKUP(TEXT($C164,"0000"),Events!$L$6:$R$505,2,FALSE))),"",VLOOKUP(TEXT($C164,"0000"),Events!$L$6:$R$505,2,FALSE))</f>
        <v/>
      </c>
      <c r="F164" s="51"/>
      <c r="G164" s="52" t="str">
        <f t="shared" si="2"/>
        <v/>
      </c>
      <c r="H164" s="53"/>
      <c r="I164" s="51"/>
      <c r="J164" s="51" t="str">
        <f>IF(OR(ISBLANK($C164),ISERROR(VLOOKUP(TEXT($C164,"0000"),Events!$L$6:$R$505,6,FALSE)),ISBLANK(VLOOKUP(TEXT($C164,"0000"),Events!$L$6:$R$505,6,FALSE))),"",VLOOKUP(TEXT($C164,"0000"),Events!$L$6:$R$505,6,FALSE))</f>
        <v/>
      </c>
      <c r="K164" s="50" t="str">
        <f>IF(OR(ISBLANK($C164),ISERROR(VLOOKUP(TEXT($C164,"0000"),Events!$L$6:$R$505,7,FALSE)),ISBLANK(VLOOKUP(TEXT($C164,"0000"),Events!$L$6:$R$505,7,FALSE))),"",VLOOKUP(TEXT($C164,"0000"),Events!$L$6:$R$505,7,FALSE))</f>
        <v/>
      </c>
      <c r="L164" s="50" t="str">
        <f>IF(OR(ISBLANK($C164),ISERROR(VLOOKUP(TEXT($C164,"0000"),Events!$L$6:$R$505,5,FALSE)),ISBLANK(VLOOKUP(TEXT($C164,"0000"),Events!$L$6:$R$505,5,FALSE))),"",VLOOKUP(TEXT($C164,"0000"),Events!$L$6:$R$505,5,FALSE))</f>
        <v/>
      </c>
      <c r="M164" s="50"/>
    </row>
    <row r="165" spans="1:13" ht="14.25" customHeight="1" x14ac:dyDescent="0.25">
      <c r="A165" s="47" t="str">
        <f>IF(ISNUMBER(B165),MAX(A$11:A164)+1,"")</f>
        <v/>
      </c>
      <c r="B165" s="48"/>
      <c r="C165" s="49"/>
      <c r="D165" s="50" t="str">
        <f>IF(OR(ISBLANK($C165),ISERROR(VLOOKUP(TEXT($C165,"0000"),Events!$L$6:$R$505,3,FALSE)),ISBLANK(VLOOKUP(TEXT($C165,"0000"),Events!$L$6:$R$505,3,FALSE))),"",VLOOKUP(TEXT($C165,"0000"),Events!$L$6:$R$505,3,FALSE))</f>
        <v/>
      </c>
      <c r="E165" s="51" t="str">
        <f>IF(OR(ISBLANK($C165),ISERROR(VLOOKUP(TEXT($C165,"0000"),Events!$L$6:$R$505,2,FALSE)),ISBLANK(VLOOKUP(TEXT($C165,"0000"),Events!$L$6:$R$505,2,FALSE))),"",VLOOKUP(TEXT($C165,"0000"),Events!$L$6:$R$505,2,FALSE))</f>
        <v/>
      </c>
      <c r="F165" s="51"/>
      <c r="G165" s="52" t="str">
        <f t="shared" si="2"/>
        <v/>
      </c>
      <c r="H165" s="53"/>
      <c r="I165" s="51"/>
      <c r="J165" s="51" t="str">
        <f>IF(OR(ISBLANK($C165),ISERROR(VLOOKUP(TEXT($C165,"0000"),Events!$L$6:$R$505,6,FALSE)),ISBLANK(VLOOKUP(TEXT($C165,"0000"),Events!$L$6:$R$505,6,FALSE))),"",VLOOKUP(TEXT($C165,"0000"),Events!$L$6:$R$505,6,FALSE))</f>
        <v/>
      </c>
      <c r="K165" s="50" t="str">
        <f>IF(OR(ISBLANK($C165),ISERROR(VLOOKUP(TEXT($C165,"0000"),Events!$L$6:$R$505,7,FALSE)),ISBLANK(VLOOKUP(TEXT($C165,"0000"),Events!$L$6:$R$505,7,FALSE))),"",VLOOKUP(TEXT($C165,"0000"),Events!$L$6:$R$505,7,FALSE))</f>
        <v/>
      </c>
      <c r="L165" s="50" t="str">
        <f>IF(OR(ISBLANK($C165),ISERROR(VLOOKUP(TEXT($C165,"0000"),Events!$L$6:$R$505,5,FALSE)),ISBLANK(VLOOKUP(TEXT($C165,"0000"),Events!$L$6:$R$505,5,FALSE))),"",VLOOKUP(TEXT($C165,"0000"),Events!$L$6:$R$505,5,FALSE))</f>
        <v/>
      </c>
      <c r="M165" s="50"/>
    </row>
    <row r="166" spans="1:13" ht="14.25" customHeight="1" x14ac:dyDescent="0.25">
      <c r="A166" s="47" t="str">
        <f>IF(ISNUMBER(B166),MAX(A$11:A165)+1,"")</f>
        <v/>
      </c>
      <c r="B166" s="48"/>
      <c r="C166" s="49"/>
      <c r="D166" s="50" t="str">
        <f>IF(OR(ISBLANK($C166),ISERROR(VLOOKUP(TEXT($C166,"0000"),Events!$L$6:$R$505,3,FALSE)),ISBLANK(VLOOKUP(TEXT($C166,"0000"),Events!$L$6:$R$505,3,FALSE))),"",VLOOKUP(TEXT($C166,"0000"),Events!$L$6:$R$505,3,FALSE))</f>
        <v/>
      </c>
      <c r="E166" s="51" t="str">
        <f>IF(OR(ISBLANK($C166),ISERROR(VLOOKUP(TEXT($C166,"0000"),Events!$L$6:$R$505,2,FALSE)),ISBLANK(VLOOKUP(TEXT($C166,"0000"),Events!$L$6:$R$505,2,FALSE))),"",VLOOKUP(TEXT($C166,"0000"),Events!$L$6:$R$505,2,FALSE))</f>
        <v/>
      </c>
      <c r="F166" s="51"/>
      <c r="G166" s="52" t="str">
        <f t="shared" si="2"/>
        <v/>
      </c>
      <c r="H166" s="53"/>
      <c r="I166" s="51"/>
      <c r="J166" s="51" t="str">
        <f>IF(OR(ISBLANK($C166),ISERROR(VLOOKUP(TEXT($C166,"0000"),Events!$L$6:$R$505,6,FALSE)),ISBLANK(VLOOKUP(TEXT($C166,"0000"),Events!$L$6:$R$505,6,FALSE))),"",VLOOKUP(TEXT($C166,"0000"),Events!$L$6:$R$505,6,FALSE))</f>
        <v/>
      </c>
      <c r="K166" s="50" t="str">
        <f>IF(OR(ISBLANK($C166),ISERROR(VLOOKUP(TEXT($C166,"0000"),Events!$L$6:$R$505,7,FALSE)),ISBLANK(VLOOKUP(TEXT($C166,"0000"),Events!$L$6:$R$505,7,FALSE))),"",VLOOKUP(TEXT($C166,"0000"),Events!$L$6:$R$505,7,FALSE))</f>
        <v/>
      </c>
      <c r="L166" s="50" t="str">
        <f>IF(OR(ISBLANK($C166),ISERROR(VLOOKUP(TEXT($C166,"0000"),Events!$L$6:$R$505,5,FALSE)),ISBLANK(VLOOKUP(TEXT($C166,"0000"),Events!$L$6:$R$505,5,FALSE))),"",VLOOKUP(TEXT($C166,"0000"),Events!$L$6:$R$505,5,FALSE))</f>
        <v/>
      </c>
      <c r="M166" s="50"/>
    </row>
    <row r="167" spans="1:13" ht="14.25" customHeight="1" x14ac:dyDescent="0.25">
      <c r="A167" s="47" t="str">
        <f>IF(ISNUMBER(B167),MAX(A$11:A166)+1,"")</f>
        <v/>
      </c>
      <c r="B167" s="48"/>
      <c r="C167" s="49"/>
      <c r="D167" s="50" t="str">
        <f>IF(OR(ISBLANK($C167),ISERROR(VLOOKUP(TEXT($C167,"0000"),Events!$L$6:$R$505,3,FALSE)),ISBLANK(VLOOKUP(TEXT($C167,"0000"),Events!$L$6:$R$505,3,FALSE))),"",VLOOKUP(TEXT($C167,"0000"),Events!$L$6:$R$505,3,FALSE))</f>
        <v/>
      </c>
      <c r="E167" s="51" t="str">
        <f>IF(OR(ISBLANK($C167),ISERROR(VLOOKUP(TEXT($C167,"0000"),Events!$L$6:$R$505,2,FALSE)),ISBLANK(VLOOKUP(TEXT($C167,"0000"),Events!$L$6:$R$505,2,FALSE))),"",VLOOKUP(TEXT($C167,"0000"),Events!$L$6:$R$505,2,FALSE))</f>
        <v/>
      </c>
      <c r="F167" s="51"/>
      <c r="G167" s="52" t="str">
        <f t="shared" si="2"/>
        <v/>
      </c>
      <c r="H167" s="53"/>
      <c r="I167" s="51"/>
      <c r="J167" s="51" t="str">
        <f>IF(OR(ISBLANK($C167),ISERROR(VLOOKUP(TEXT($C167,"0000"),Events!$L$6:$R$505,6,FALSE)),ISBLANK(VLOOKUP(TEXT($C167,"0000"),Events!$L$6:$R$505,6,FALSE))),"",VLOOKUP(TEXT($C167,"0000"),Events!$L$6:$R$505,6,FALSE))</f>
        <v/>
      </c>
      <c r="K167" s="50" t="str">
        <f>IF(OR(ISBLANK($C167),ISERROR(VLOOKUP(TEXT($C167,"0000"),Events!$L$6:$R$505,7,FALSE)),ISBLANK(VLOOKUP(TEXT($C167,"0000"),Events!$L$6:$R$505,7,FALSE))),"",VLOOKUP(TEXT($C167,"0000"),Events!$L$6:$R$505,7,FALSE))</f>
        <v/>
      </c>
      <c r="L167" s="50" t="str">
        <f>IF(OR(ISBLANK($C167),ISERROR(VLOOKUP(TEXT($C167,"0000"),Events!$L$6:$R$505,5,FALSE)),ISBLANK(VLOOKUP(TEXT($C167,"0000"),Events!$L$6:$R$505,5,FALSE))),"",VLOOKUP(TEXT($C167,"0000"),Events!$L$6:$R$505,5,FALSE))</f>
        <v/>
      </c>
      <c r="M167" s="50"/>
    </row>
    <row r="168" spans="1:13" ht="14.25" customHeight="1" x14ac:dyDescent="0.25">
      <c r="A168" s="47" t="str">
        <f>IF(ISNUMBER(B168),MAX(A$11:A167)+1,"")</f>
        <v/>
      </c>
      <c r="B168" s="48"/>
      <c r="C168" s="49"/>
      <c r="D168" s="50" t="str">
        <f>IF(OR(ISBLANK($C168),ISERROR(VLOOKUP(TEXT($C168,"0000"),Events!$L$6:$R$505,3,FALSE)),ISBLANK(VLOOKUP(TEXT($C168,"0000"),Events!$L$6:$R$505,3,FALSE))),"",VLOOKUP(TEXT($C168,"0000"),Events!$L$6:$R$505,3,FALSE))</f>
        <v/>
      </c>
      <c r="E168" s="51" t="str">
        <f>IF(OR(ISBLANK($C168),ISERROR(VLOOKUP(TEXT($C168,"0000"),Events!$L$6:$R$505,2,FALSE)),ISBLANK(VLOOKUP(TEXT($C168,"0000"),Events!$L$6:$R$505,2,FALSE))),"",VLOOKUP(TEXT($C168,"0000"),Events!$L$6:$R$505,2,FALSE))</f>
        <v/>
      </c>
      <c r="F168" s="51"/>
      <c r="G168" s="52" t="str">
        <f t="shared" si="2"/>
        <v/>
      </c>
      <c r="H168" s="53"/>
      <c r="I168" s="51"/>
      <c r="J168" s="51" t="str">
        <f>IF(OR(ISBLANK($C168),ISERROR(VLOOKUP(TEXT($C168,"0000"),Events!$L$6:$R$505,6,FALSE)),ISBLANK(VLOOKUP(TEXT($C168,"0000"),Events!$L$6:$R$505,6,FALSE))),"",VLOOKUP(TEXT($C168,"0000"),Events!$L$6:$R$505,6,FALSE))</f>
        <v/>
      </c>
      <c r="K168" s="50" t="str">
        <f>IF(OR(ISBLANK($C168),ISERROR(VLOOKUP(TEXT($C168,"0000"),Events!$L$6:$R$505,7,FALSE)),ISBLANK(VLOOKUP(TEXT($C168,"0000"),Events!$L$6:$R$505,7,FALSE))),"",VLOOKUP(TEXT($C168,"0000"),Events!$L$6:$R$505,7,FALSE))</f>
        <v/>
      </c>
      <c r="L168" s="50" t="str">
        <f>IF(OR(ISBLANK($C168),ISERROR(VLOOKUP(TEXT($C168,"0000"),Events!$L$6:$R$505,5,FALSE)),ISBLANK(VLOOKUP(TEXT($C168,"0000"),Events!$L$6:$R$505,5,FALSE))),"",VLOOKUP(TEXT($C168,"0000"),Events!$L$6:$R$505,5,FALSE))</f>
        <v/>
      </c>
      <c r="M168" s="50"/>
    </row>
    <row r="169" spans="1:13" ht="14.25" customHeight="1" x14ac:dyDescent="0.25">
      <c r="A169" s="47" t="str">
        <f>IF(ISNUMBER(B169),MAX(A$11:A168)+1,"")</f>
        <v/>
      </c>
      <c r="B169" s="48"/>
      <c r="C169" s="49"/>
      <c r="D169" s="50" t="str">
        <f>IF(OR(ISBLANK($C169),ISERROR(VLOOKUP(TEXT($C169,"0000"),Events!$L$6:$R$505,3,FALSE)),ISBLANK(VLOOKUP(TEXT($C169,"0000"),Events!$L$6:$R$505,3,FALSE))),"",VLOOKUP(TEXT($C169,"0000"),Events!$L$6:$R$505,3,FALSE))</f>
        <v/>
      </c>
      <c r="E169" s="51" t="str">
        <f>IF(OR(ISBLANK($C169),ISERROR(VLOOKUP(TEXT($C169,"0000"),Events!$L$6:$R$505,2,FALSE)),ISBLANK(VLOOKUP(TEXT($C169,"0000"),Events!$L$6:$R$505,2,FALSE))),"",VLOOKUP(TEXT($C169,"0000"),Events!$L$6:$R$505,2,FALSE))</f>
        <v/>
      </c>
      <c r="F169" s="51"/>
      <c r="G169" s="52" t="str">
        <f t="shared" si="2"/>
        <v/>
      </c>
      <c r="H169" s="53"/>
      <c r="I169" s="51"/>
      <c r="J169" s="51" t="str">
        <f>IF(OR(ISBLANK($C169),ISERROR(VLOOKUP(TEXT($C169,"0000"),Events!$L$6:$R$505,6,FALSE)),ISBLANK(VLOOKUP(TEXT($C169,"0000"),Events!$L$6:$R$505,6,FALSE))),"",VLOOKUP(TEXT($C169,"0000"),Events!$L$6:$R$505,6,FALSE))</f>
        <v/>
      </c>
      <c r="K169" s="50" t="str">
        <f>IF(OR(ISBLANK($C169),ISERROR(VLOOKUP(TEXT($C169,"0000"),Events!$L$6:$R$505,7,FALSE)),ISBLANK(VLOOKUP(TEXT($C169,"0000"),Events!$L$6:$R$505,7,FALSE))),"",VLOOKUP(TEXT($C169,"0000"),Events!$L$6:$R$505,7,FALSE))</f>
        <v/>
      </c>
      <c r="L169" s="50" t="str">
        <f>IF(OR(ISBLANK($C169),ISERROR(VLOOKUP(TEXT($C169,"0000"),Events!$L$6:$R$505,5,FALSE)),ISBLANK(VLOOKUP(TEXT($C169,"0000"),Events!$L$6:$R$505,5,FALSE))),"",VLOOKUP(TEXT($C169,"0000"),Events!$L$6:$R$505,5,FALSE))</f>
        <v/>
      </c>
      <c r="M169" s="50"/>
    </row>
    <row r="170" spans="1:13" ht="14.25" customHeight="1" x14ac:dyDescent="0.25">
      <c r="A170" s="47" t="str">
        <f>IF(ISNUMBER(B170),MAX(A$11:A169)+1,"")</f>
        <v/>
      </c>
      <c r="B170" s="48"/>
      <c r="C170" s="49"/>
      <c r="D170" s="50" t="str">
        <f>IF(OR(ISBLANK($C170),ISERROR(VLOOKUP(TEXT($C170,"0000"),Events!$L$6:$R$505,3,FALSE)),ISBLANK(VLOOKUP(TEXT($C170,"0000"),Events!$L$6:$R$505,3,FALSE))),"",VLOOKUP(TEXT($C170,"0000"),Events!$L$6:$R$505,3,FALSE))</f>
        <v/>
      </c>
      <c r="E170" s="51" t="str">
        <f>IF(OR(ISBLANK($C170),ISERROR(VLOOKUP(TEXT($C170,"0000"),Events!$L$6:$R$505,2,FALSE)),ISBLANK(VLOOKUP(TEXT($C170,"0000"),Events!$L$6:$R$505,2,FALSE))),"",VLOOKUP(TEXT($C170,"0000"),Events!$L$6:$R$505,2,FALSE))</f>
        <v/>
      </c>
      <c r="F170" s="51"/>
      <c r="G170" s="52" t="str">
        <f t="shared" si="2"/>
        <v/>
      </c>
      <c r="H170" s="53"/>
      <c r="I170" s="51"/>
      <c r="J170" s="51" t="str">
        <f>IF(OR(ISBLANK($C170),ISERROR(VLOOKUP(TEXT($C170,"0000"),Events!$L$6:$R$505,6,FALSE)),ISBLANK(VLOOKUP(TEXT($C170,"0000"),Events!$L$6:$R$505,6,FALSE))),"",VLOOKUP(TEXT($C170,"0000"),Events!$L$6:$R$505,6,FALSE))</f>
        <v/>
      </c>
      <c r="K170" s="50" t="str">
        <f>IF(OR(ISBLANK($C170),ISERROR(VLOOKUP(TEXT($C170,"0000"),Events!$L$6:$R$505,7,FALSE)),ISBLANK(VLOOKUP(TEXT($C170,"0000"),Events!$L$6:$R$505,7,FALSE))),"",VLOOKUP(TEXT($C170,"0000"),Events!$L$6:$R$505,7,FALSE))</f>
        <v/>
      </c>
      <c r="L170" s="50" t="str">
        <f>IF(OR(ISBLANK($C170),ISERROR(VLOOKUP(TEXT($C170,"0000"),Events!$L$6:$R$505,5,FALSE)),ISBLANK(VLOOKUP(TEXT($C170,"0000"),Events!$L$6:$R$505,5,FALSE))),"",VLOOKUP(TEXT($C170,"0000"),Events!$L$6:$R$505,5,FALSE))</f>
        <v/>
      </c>
      <c r="M170" s="50"/>
    </row>
    <row r="171" spans="1:13" ht="14.25" customHeight="1" x14ac:dyDescent="0.25">
      <c r="A171" s="47" t="str">
        <f>IF(ISNUMBER(B171),MAX(A$11:A170)+1,"")</f>
        <v/>
      </c>
      <c r="B171" s="48"/>
      <c r="C171" s="49"/>
      <c r="D171" s="50" t="str">
        <f>IF(OR(ISBLANK($C171),ISERROR(VLOOKUP(TEXT($C171,"0000"),Events!$L$6:$R$505,3,FALSE)),ISBLANK(VLOOKUP(TEXT($C171,"0000"),Events!$L$6:$R$505,3,FALSE))),"",VLOOKUP(TEXT($C171,"0000"),Events!$L$6:$R$505,3,FALSE))</f>
        <v/>
      </c>
      <c r="E171" s="51" t="str">
        <f>IF(OR(ISBLANK($C171),ISERROR(VLOOKUP(TEXT($C171,"0000"),Events!$L$6:$R$505,2,FALSE)),ISBLANK(VLOOKUP(TEXT($C171,"0000"),Events!$L$6:$R$505,2,FALSE))),"",VLOOKUP(TEXT($C171,"0000"),Events!$L$6:$R$505,2,FALSE))</f>
        <v/>
      </c>
      <c r="F171" s="51"/>
      <c r="G171" s="52" t="str">
        <f t="shared" si="2"/>
        <v/>
      </c>
      <c r="H171" s="53"/>
      <c r="I171" s="51"/>
      <c r="J171" s="51" t="str">
        <f>IF(OR(ISBLANK($C171),ISERROR(VLOOKUP(TEXT($C171,"0000"),Events!$L$6:$R$505,6,FALSE)),ISBLANK(VLOOKUP(TEXT($C171,"0000"),Events!$L$6:$R$505,6,FALSE))),"",VLOOKUP(TEXT($C171,"0000"),Events!$L$6:$R$505,6,FALSE))</f>
        <v/>
      </c>
      <c r="K171" s="50" t="str">
        <f>IF(OR(ISBLANK($C171),ISERROR(VLOOKUP(TEXT($C171,"0000"),Events!$L$6:$R$505,7,FALSE)),ISBLANK(VLOOKUP(TEXT($C171,"0000"),Events!$L$6:$R$505,7,FALSE))),"",VLOOKUP(TEXT($C171,"0000"),Events!$L$6:$R$505,7,FALSE))</f>
        <v/>
      </c>
      <c r="L171" s="50" t="str">
        <f>IF(OR(ISBLANK($C171),ISERROR(VLOOKUP(TEXT($C171,"0000"),Events!$L$6:$R$505,5,FALSE)),ISBLANK(VLOOKUP(TEXT($C171,"0000"),Events!$L$6:$R$505,5,FALSE))),"",VLOOKUP(TEXT($C171,"0000"),Events!$L$6:$R$505,5,FALSE))</f>
        <v/>
      </c>
      <c r="M171" s="50"/>
    </row>
    <row r="172" spans="1:13" ht="14.25" customHeight="1" x14ac:dyDescent="0.25">
      <c r="A172" s="47" t="str">
        <f>IF(ISNUMBER(B172),MAX(A$11:A171)+1,"")</f>
        <v/>
      </c>
      <c r="B172" s="48"/>
      <c r="C172" s="49"/>
      <c r="D172" s="50" t="str">
        <f>IF(OR(ISBLANK($C172),ISERROR(VLOOKUP(TEXT($C172,"0000"),Events!$L$6:$R$505,3,FALSE)),ISBLANK(VLOOKUP(TEXT($C172,"0000"),Events!$L$6:$R$505,3,FALSE))),"",VLOOKUP(TEXT($C172,"0000"),Events!$L$6:$R$505,3,FALSE))</f>
        <v/>
      </c>
      <c r="E172" s="51" t="str">
        <f>IF(OR(ISBLANK($C172),ISERROR(VLOOKUP(TEXT($C172,"0000"),Events!$L$6:$R$505,2,FALSE)),ISBLANK(VLOOKUP(TEXT($C172,"0000"),Events!$L$6:$R$505,2,FALSE))),"",VLOOKUP(TEXT($C172,"0000"),Events!$L$6:$R$505,2,FALSE))</f>
        <v/>
      </c>
      <c r="F172" s="51"/>
      <c r="G172" s="52" t="str">
        <f t="shared" si="2"/>
        <v/>
      </c>
      <c r="H172" s="53"/>
      <c r="I172" s="51"/>
      <c r="J172" s="51" t="str">
        <f>IF(OR(ISBLANK($C172),ISERROR(VLOOKUP(TEXT($C172,"0000"),Events!$L$6:$R$505,6,FALSE)),ISBLANK(VLOOKUP(TEXT($C172,"0000"),Events!$L$6:$R$505,6,FALSE))),"",VLOOKUP(TEXT($C172,"0000"),Events!$L$6:$R$505,6,FALSE))</f>
        <v/>
      </c>
      <c r="K172" s="50" t="str">
        <f>IF(OR(ISBLANK($C172),ISERROR(VLOOKUP(TEXT($C172,"0000"),Events!$L$6:$R$505,7,FALSE)),ISBLANK(VLOOKUP(TEXT($C172,"0000"),Events!$L$6:$R$505,7,FALSE))),"",VLOOKUP(TEXT($C172,"0000"),Events!$L$6:$R$505,7,FALSE))</f>
        <v/>
      </c>
      <c r="L172" s="50" t="str">
        <f>IF(OR(ISBLANK($C172),ISERROR(VLOOKUP(TEXT($C172,"0000"),Events!$L$6:$R$505,5,FALSE)),ISBLANK(VLOOKUP(TEXT($C172,"0000"),Events!$L$6:$R$505,5,FALSE))),"",VLOOKUP(TEXT($C172,"0000"),Events!$L$6:$R$505,5,FALSE))</f>
        <v/>
      </c>
      <c r="M172" s="50"/>
    </row>
    <row r="173" spans="1:13" ht="14.25" customHeight="1" x14ac:dyDescent="0.25">
      <c r="A173" s="47" t="str">
        <f>IF(ISNUMBER(B173),MAX(A$11:A172)+1,"")</f>
        <v/>
      </c>
      <c r="B173" s="48"/>
      <c r="C173" s="49"/>
      <c r="D173" s="50" t="str">
        <f>IF(OR(ISBLANK($C173),ISERROR(VLOOKUP(TEXT($C173,"0000"),Events!$L$6:$R$505,3,FALSE)),ISBLANK(VLOOKUP(TEXT($C173,"0000"),Events!$L$6:$R$505,3,FALSE))),"",VLOOKUP(TEXT($C173,"0000"),Events!$L$6:$R$505,3,FALSE))</f>
        <v/>
      </c>
      <c r="E173" s="51" t="str">
        <f>IF(OR(ISBLANK($C173),ISERROR(VLOOKUP(TEXT($C173,"0000"),Events!$L$6:$R$505,2,FALSE)),ISBLANK(VLOOKUP(TEXT($C173,"0000"),Events!$L$6:$R$505,2,FALSE))),"",VLOOKUP(TEXT($C173,"0000"),Events!$L$6:$R$505,2,FALSE))</f>
        <v/>
      </c>
      <c r="F173" s="51"/>
      <c r="G173" s="52" t="str">
        <f t="shared" si="2"/>
        <v/>
      </c>
      <c r="H173" s="53"/>
      <c r="I173" s="51"/>
      <c r="J173" s="51" t="str">
        <f>IF(OR(ISBLANK($C173),ISERROR(VLOOKUP(TEXT($C173,"0000"),Events!$L$6:$R$505,6,FALSE)),ISBLANK(VLOOKUP(TEXT($C173,"0000"),Events!$L$6:$R$505,6,FALSE))),"",VLOOKUP(TEXT($C173,"0000"),Events!$L$6:$R$505,6,FALSE))</f>
        <v/>
      </c>
      <c r="K173" s="50" t="str">
        <f>IF(OR(ISBLANK($C173),ISERROR(VLOOKUP(TEXT($C173,"0000"),Events!$L$6:$R$505,7,FALSE)),ISBLANK(VLOOKUP(TEXT($C173,"0000"),Events!$L$6:$R$505,7,FALSE))),"",VLOOKUP(TEXT($C173,"0000"),Events!$L$6:$R$505,7,FALSE))</f>
        <v/>
      </c>
      <c r="L173" s="50" t="str">
        <f>IF(OR(ISBLANK($C173),ISERROR(VLOOKUP(TEXT($C173,"0000"),Events!$L$6:$R$505,5,FALSE)),ISBLANK(VLOOKUP(TEXT($C173,"0000"),Events!$L$6:$R$505,5,FALSE))),"",VLOOKUP(TEXT($C173,"0000"),Events!$L$6:$R$505,5,FALSE))</f>
        <v/>
      </c>
      <c r="M173" s="50"/>
    </row>
    <row r="174" spans="1:13" ht="14.25" customHeight="1" x14ac:dyDescent="0.25">
      <c r="A174" s="47" t="str">
        <f>IF(ISNUMBER(B174),MAX(A$11:A173)+1,"")</f>
        <v/>
      </c>
      <c r="B174" s="48"/>
      <c r="C174" s="49"/>
      <c r="D174" s="50" t="str">
        <f>IF(OR(ISBLANK($C174),ISERROR(VLOOKUP(TEXT($C174,"0000"),Events!$L$6:$R$505,3,FALSE)),ISBLANK(VLOOKUP(TEXT($C174,"0000"),Events!$L$6:$R$505,3,FALSE))),"",VLOOKUP(TEXT($C174,"0000"),Events!$L$6:$R$505,3,FALSE))</f>
        <v/>
      </c>
      <c r="E174" s="51" t="str">
        <f>IF(OR(ISBLANK($C174),ISERROR(VLOOKUP(TEXT($C174,"0000"),Events!$L$6:$R$505,2,FALSE)),ISBLANK(VLOOKUP(TEXT($C174,"0000"),Events!$L$6:$R$505,2,FALSE))),"",VLOOKUP(TEXT($C174,"0000"),Events!$L$6:$R$505,2,FALSE))</f>
        <v/>
      </c>
      <c r="F174" s="51"/>
      <c r="G174" s="52" t="str">
        <f t="shared" si="2"/>
        <v/>
      </c>
      <c r="H174" s="53"/>
      <c r="I174" s="51"/>
      <c r="J174" s="51" t="str">
        <f>IF(OR(ISBLANK($C174),ISERROR(VLOOKUP(TEXT($C174,"0000"),Events!$L$6:$R$505,6,FALSE)),ISBLANK(VLOOKUP(TEXT($C174,"0000"),Events!$L$6:$R$505,6,FALSE))),"",VLOOKUP(TEXT($C174,"0000"),Events!$L$6:$R$505,6,FALSE))</f>
        <v/>
      </c>
      <c r="K174" s="50" t="str">
        <f>IF(OR(ISBLANK($C174),ISERROR(VLOOKUP(TEXT($C174,"0000"),Events!$L$6:$R$505,7,FALSE)),ISBLANK(VLOOKUP(TEXT($C174,"0000"),Events!$L$6:$R$505,7,FALSE))),"",VLOOKUP(TEXT($C174,"0000"),Events!$L$6:$R$505,7,FALSE))</f>
        <v/>
      </c>
      <c r="L174" s="50" t="str">
        <f>IF(OR(ISBLANK($C174),ISERROR(VLOOKUP(TEXT($C174,"0000"),Events!$L$6:$R$505,5,FALSE)),ISBLANK(VLOOKUP(TEXT($C174,"0000"),Events!$L$6:$R$505,5,FALSE))),"",VLOOKUP(TEXT($C174,"0000"),Events!$L$6:$R$505,5,FALSE))</f>
        <v/>
      </c>
      <c r="M174" s="50"/>
    </row>
    <row r="175" spans="1:13" ht="14.25" customHeight="1" x14ac:dyDescent="0.25">
      <c r="A175" s="47" t="str">
        <f>IF(ISNUMBER(B175),MAX(A$11:A174)+1,"")</f>
        <v/>
      </c>
      <c r="B175" s="48"/>
      <c r="C175" s="49"/>
      <c r="D175" s="50" t="str">
        <f>IF(OR(ISBLANK($C175),ISERROR(VLOOKUP(TEXT($C175,"0000"),Events!$L$6:$R$505,3,FALSE)),ISBLANK(VLOOKUP(TEXT($C175,"0000"),Events!$L$6:$R$505,3,FALSE))),"",VLOOKUP(TEXT($C175,"0000"),Events!$L$6:$R$505,3,FALSE))</f>
        <v/>
      </c>
      <c r="E175" s="51" t="str">
        <f>IF(OR(ISBLANK($C175),ISERROR(VLOOKUP(TEXT($C175,"0000"),Events!$L$6:$R$505,2,FALSE)),ISBLANK(VLOOKUP(TEXT($C175,"0000"),Events!$L$6:$R$505,2,FALSE))),"",VLOOKUP(TEXT($C175,"0000"),Events!$L$6:$R$505,2,FALSE))</f>
        <v/>
      </c>
      <c r="F175" s="51"/>
      <c r="G175" s="52" t="str">
        <f t="shared" si="2"/>
        <v/>
      </c>
      <c r="H175" s="53"/>
      <c r="I175" s="51"/>
      <c r="J175" s="51" t="str">
        <f>IF(OR(ISBLANK($C175),ISERROR(VLOOKUP(TEXT($C175,"0000"),Events!$L$6:$R$505,6,FALSE)),ISBLANK(VLOOKUP(TEXT($C175,"0000"),Events!$L$6:$R$505,6,FALSE))),"",VLOOKUP(TEXT($C175,"0000"),Events!$L$6:$R$505,6,FALSE))</f>
        <v/>
      </c>
      <c r="K175" s="50" t="str">
        <f>IF(OR(ISBLANK($C175),ISERROR(VLOOKUP(TEXT($C175,"0000"),Events!$L$6:$R$505,7,FALSE)),ISBLANK(VLOOKUP(TEXT($C175,"0000"),Events!$L$6:$R$505,7,FALSE))),"",VLOOKUP(TEXT($C175,"0000"),Events!$L$6:$R$505,7,FALSE))</f>
        <v/>
      </c>
      <c r="L175" s="50" t="str">
        <f>IF(OR(ISBLANK($C175),ISERROR(VLOOKUP(TEXT($C175,"0000"),Events!$L$6:$R$505,5,FALSE)),ISBLANK(VLOOKUP(TEXT($C175,"0000"),Events!$L$6:$R$505,5,FALSE))),"",VLOOKUP(TEXT($C175,"0000"),Events!$L$6:$R$505,5,FALSE))</f>
        <v/>
      </c>
      <c r="M175" s="50"/>
    </row>
    <row r="176" spans="1:13" ht="14.25" customHeight="1" x14ac:dyDescent="0.25">
      <c r="A176" s="47" t="str">
        <f>IF(ISNUMBER(B176),MAX(A$11:A175)+1,"")</f>
        <v/>
      </c>
      <c r="B176" s="48"/>
      <c r="C176" s="49"/>
      <c r="D176" s="50" t="str">
        <f>IF(OR(ISBLANK($C176),ISERROR(VLOOKUP(TEXT($C176,"0000"),Events!$L$6:$R$505,3,FALSE)),ISBLANK(VLOOKUP(TEXT($C176,"0000"),Events!$L$6:$R$505,3,FALSE))),"",VLOOKUP(TEXT($C176,"0000"),Events!$L$6:$R$505,3,FALSE))</f>
        <v/>
      </c>
      <c r="E176" s="51" t="str">
        <f>IF(OR(ISBLANK($C176),ISERROR(VLOOKUP(TEXT($C176,"0000"),Events!$L$6:$R$505,2,FALSE)),ISBLANK(VLOOKUP(TEXT($C176,"0000"),Events!$L$6:$R$505,2,FALSE))),"",VLOOKUP(TEXT($C176,"0000"),Events!$L$6:$R$505,2,FALSE))</f>
        <v/>
      </c>
      <c r="F176" s="51"/>
      <c r="G176" s="52" t="str">
        <f t="shared" si="2"/>
        <v/>
      </c>
      <c r="H176" s="53"/>
      <c r="I176" s="51"/>
      <c r="J176" s="51" t="str">
        <f>IF(OR(ISBLANK($C176),ISERROR(VLOOKUP(TEXT($C176,"0000"),Events!$L$6:$R$505,6,FALSE)),ISBLANK(VLOOKUP(TEXT($C176,"0000"),Events!$L$6:$R$505,6,FALSE))),"",VLOOKUP(TEXT($C176,"0000"),Events!$L$6:$R$505,6,FALSE))</f>
        <v/>
      </c>
      <c r="K176" s="50" t="str">
        <f>IF(OR(ISBLANK($C176),ISERROR(VLOOKUP(TEXT($C176,"0000"),Events!$L$6:$R$505,7,FALSE)),ISBLANK(VLOOKUP(TEXT($C176,"0000"),Events!$L$6:$R$505,7,FALSE))),"",VLOOKUP(TEXT($C176,"0000"),Events!$L$6:$R$505,7,FALSE))</f>
        <v/>
      </c>
      <c r="L176" s="50" t="str">
        <f>IF(OR(ISBLANK($C176),ISERROR(VLOOKUP(TEXT($C176,"0000"),Events!$L$6:$R$505,5,FALSE)),ISBLANK(VLOOKUP(TEXT($C176,"0000"),Events!$L$6:$R$505,5,FALSE))),"",VLOOKUP(TEXT($C176,"0000"),Events!$L$6:$R$505,5,FALSE))</f>
        <v/>
      </c>
      <c r="M176" s="50"/>
    </row>
    <row r="177" spans="1:13" ht="14.25" customHeight="1" x14ac:dyDescent="0.25">
      <c r="A177" s="47" t="str">
        <f>IF(ISNUMBER(B177),MAX(A$11:A176)+1,"")</f>
        <v/>
      </c>
      <c r="B177" s="48"/>
      <c r="C177" s="49"/>
      <c r="D177" s="50" t="str">
        <f>IF(OR(ISBLANK($C177),ISERROR(VLOOKUP(TEXT($C177,"0000"),Events!$L$6:$R$505,3,FALSE)),ISBLANK(VLOOKUP(TEXT($C177,"0000"),Events!$L$6:$R$505,3,FALSE))),"",VLOOKUP(TEXT($C177,"0000"),Events!$L$6:$R$505,3,FALSE))</f>
        <v/>
      </c>
      <c r="E177" s="51" t="str">
        <f>IF(OR(ISBLANK($C177),ISERROR(VLOOKUP(TEXT($C177,"0000"),Events!$L$6:$R$505,2,FALSE)),ISBLANK(VLOOKUP(TEXT($C177,"0000"),Events!$L$6:$R$505,2,FALSE))),"",VLOOKUP(TEXT($C177,"0000"),Events!$L$6:$R$505,2,FALSE))</f>
        <v/>
      </c>
      <c r="F177" s="51"/>
      <c r="G177" s="52" t="str">
        <f t="shared" si="2"/>
        <v/>
      </c>
      <c r="H177" s="53"/>
      <c r="I177" s="51"/>
      <c r="J177" s="51" t="str">
        <f>IF(OR(ISBLANK($C177),ISERROR(VLOOKUP(TEXT($C177,"0000"),Events!$L$6:$R$505,6,FALSE)),ISBLANK(VLOOKUP(TEXT($C177,"0000"),Events!$L$6:$R$505,6,FALSE))),"",VLOOKUP(TEXT($C177,"0000"),Events!$L$6:$R$505,6,FALSE))</f>
        <v/>
      </c>
      <c r="K177" s="50" t="str">
        <f>IF(OR(ISBLANK($C177),ISERROR(VLOOKUP(TEXT($C177,"0000"),Events!$L$6:$R$505,7,FALSE)),ISBLANK(VLOOKUP(TEXT($C177,"0000"),Events!$L$6:$R$505,7,FALSE))),"",VLOOKUP(TEXT($C177,"0000"),Events!$L$6:$R$505,7,FALSE))</f>
        <v/>
      </c>
      <c r="L177" s="50" t="str">
        <f>IF(OR(ISBLANK($C177),ISERROR(VLOOKUP(TEXT($C177,"0000"),Events!$L$6:$R$505,5,FALSE)),ISBLANK(VLOOKUP(TEXT($C177,"0000"),Events!$L$6:$R$505,5,FALSE))),"",VLOOKUP(TEXT($C177,"0000"),Events!$L$6:$R$505,5,FALSE))</f>
        <v/>
      </c>
      <c r="M177" s="50"/>
    </row>
    <row r="178" spans="1:13" ht="14.25" customHeight="1" x14ac:dyDescent="0.25">
      <c r="A178" s="47" t="str">
        <f>IF(ISNUMBER(B178),MAX(A$11:A177)+1,"")</f>
        <v/>
      </c>
      <c r="B178" s="48"/>
      <c r="C178" s="49"/>
      <c r="D178" s="50" t="str">
        <f>IF(OR(ISBLANK($C178),ISERROR(VLOOKUP(TEXT($C178,"0000"),Events!$L$6:$R$505,3,FALSE)),ISBLANK(VLOOKUP(TEXT($C178,"0000"),Events!$L$6:$R$505,3,FALSE))),"",VLOOKUP(TEXT($C178,"0000"),Events!$L$6:$R$505,3,FALSE))</f>
        <v/>
      </c>
      <c r="E178" s="51" t="str">
        <f>IF(OR(ISBLANK($C178),ISERROR(VLOOKUP(TEXT($C178,"0000"),Events!$L$6:$R$505,2,FALSE)),ISBLANK(VLOOKUP(TEXT($C178,"0000"),Events!$L$6:$R$505,2,FALSE))),"",VLOOKUP(TEXT($C178,"0000"),Events!$L$6:$R$505,2,FALSE))</f>
        <v/>
      </c>
      <c r="F178" s="51"/>
      <c r="G178" s="52" t="str">
        <f t="shared" si="2"/>
        <v/>
      </c>
      <c r="H178" s="53"/>
      <c r="I178" s="51"/>
      <c r="J178" s="51" t="str">
        <f>IF(OR(ISBLANK($C178),ISERROR(VLOOKUP(TEXT($C178,"0000"),Events!$L$6:$R$505,6,FALSE)),ISBLANK(VLOOKUP(TEXT($C178,"0000"),Events!$L$6:$R$505,6,FALSE))),"",VLOOKUP(TEXT($C178,"0000"),Events!$L$6:$R$505,6,FALSE))</f>
        <v/>
      </c>
      <c r="K178" s="50" t="str">
        <f>IF(OR(ISBLANK($C178),ISERROR(VLOOKUP(TEXT($C178,"0000"),Events!$L$6:$R$505,7,FALSE)),ISBLANK(VLOOKUP(TEXT($C178,"0000"),Events!$L$6:$R$505,7,FALSE))),"",VLOOKUP(TEXT($C178,"0000"),Events!$L$6:$R$505,7,FALSE))</f>
        <v/>
      </c>
      <c r="L178" s="50" t="str">
        <f>IF(OR(ISBLANK($C178),ISERROR(VLOOKUP(TEXT($C178,"0000"),Events!$L$6:$R$505,5,FALSE)),ISBLANK(VLOOKUP(TEXT($C178,"0000"),Events!$L$6:$R$505,5,FALSE))),"",VLOOKUP(TEXT($C178,"0000"),Events!$L$6:$R$505,5,FALSE))</f>
        <v/>
      </c>
      <c r="M178" s="50"/>
    </row>
    <row r="179" spans="1:13" ht="14.25" customHeight="1" x14ac:dyDescent="0.25">
      <c r="A179" s="47" t="str">
        <f>IF(ISNUMBER(B179),MAX(A$11:A178)+1,"")</f>
        <v/>
      </c>
      <c r="B179" s="48"/>
      <c r="C179" s="49"/>
      <c r="D179" s="50" t="str">
        <f>IF(OR(ISBLANK($C179),ISERROR(VLOOKUP(TEXT($C179,"0000"),Events!$L$6:$R$505,3,FALSE)),ISBLANK(VLOOKUP(TEXT($C179,"0000"),Events!$L$6:$R$505,3,FALSE))),"",VLOOKUP(TEXT($C179,"0000"),Events!$L$6:$R$505,3,FALSE))</f>
        <v/>
      </c>
      <c r="E179" s="51" t="str">
        <f>IF(OR(ISBLANK($C179),ISERROR(VLOOKUP(TEXT($C179,"0000"),Events!$L$6:$R$505,2,FALSE)),ISBLANK(VLOOKUP(TEXT($C179,"0000"),Events!$L$6:$R$505,2,FALSE))),"",VLOOKUP(TEXT($C179,"0000"),Events!$L$6:$R$505,2,FALSE))</f>
        <v/>
      </c>
      <c r="F179" s="51"/>
      <c r="G179" s="52" t="str">
        <f t="shared" si="2"/>
        <v/>
      </c>
      <c r="H179" s="53"/>
      <c r="I179" s="51"/>
      <c r="J179" s="51" t="str">
        <f>IF(OR(ISBLANK($C179),ISERROR(VLOOKUP(TEXT($C179,"0000"),Events!$L$6:$R$505,6,FALSE)),ISBLANK(VLOOKUP(TEXT($C179,"0000"),Events!$L$6:$R$505,6,FALSE))),"",VLOOKUP(TEXT($C179,"0000"),Events!$L$6:$R$505,6,FALSE))</f>
        <v/>
      </c>
      <c r="K179" s="50" t="str">
        <f>IF(OR(ISBLANK($C179),ISERROR(VLOOKUP(TEXT($C179,"0000"),Events!$L$6:$R$505,7,FALSE)),ISBLANK(VLOOKUP(TEXT($C179,"0000"),Events!$L$6:$R$505,7,FALSE))),"",VLOOKUP(TEXT($C179,"0000"),Events!$L$6:$R$505,7,FALSE))</f>
        <v/>
      </c>
      <c r="L179" s="50" t="str">
        <f>IF(OR(ISBLANK($C179),ISERROR(VLOOKUP(TEXT($C179,"0000"),Events!$L$6:$R$505,5,FALSE)),ISBLANK(VLOOKUP(TEXT($C179,"0000"),Events!$L$6:$R$505,5,FALSE))),"",VLOOKUP(TEXT($C179,"0000"),Events!$L$6:$R$505,5,FALSE))</f>
        <v/>
      </c>
      <c r="M179" s="50"/>
    </row>
    <row r="180" spans="1:13" ht="14.25" customHeight="1" x14ac:dyDescent="0.25">
      <c r="A180" s="47" t="str">
        <f>IF(ISNUMBER(B180),MAX(A$11:A179)+1,"")</f>
        <v/>
      </c>
      <c r="B180" s="48"/>
      <c r="C180" s="49"/>
      <c r="D180" s="50" t="str">
        <f>IF(OR(ISBLANK($C180),ISERROR(VLOOKUP(TEXT($C180,"0000"),Events!$L$6:$R$505,3,FALSE)),ISBLANK(VLOOKUP(TEXT($C180,"0000"),Events!$L$6:$R$505,3,FALSE))),"",VLOOKUP(TEXT($C180,"0000"),Events!$L$6:$R$505,3,FALSE))</f>
        <v/>
      </c>
      <c r="E180" s="51" t="str">
        <f>IF(OR(ISBLANK($C180),ISERROR(VLOOKUP(TEXT($C180,"0000"),Events!$L$6:$R$505,2,FALSE)),ISBLANK(VLOOKUP(TEXT($C180,"0000"),Events!$L$6:$R$505,2,FALSE))),"",VLOOKUP(TEXT($C180,"0000"),Events!$L$6:$R$505,2,FALSE))</f>
        <v/>
      </c>
      <c r="F180" s="51"/>
      <c r="G180" s="52" t="str">
        <f t="shared" si="2"/>
        <v/>
      </c>
      <c r="H180" s="53"/>
      <c r="I180" s="51"/>
      <c r="J180" s="51" t="str">
        <f>IF(OR(ISBLANK($C180),ISERROR(VLOOKUP(TEXT($C180,"0000"),Events!$L$6:$R$505,6,FALSE)),ISBLANK(VLOOKUP(TEXT($C180,"0000"),Events!$L$6:$R$505,6,FALSE))),"",VLOOKUP(TEXT($C180,"0000"),Events!$L$6:$R$505,6,FALSE))</f>
        <v/>
      </c>
      <c r="K180" s="50" t="str">
        <f>IF(OR(ISBLANK($C180),ISERROR(VLOOKUP(TEXT($C180,"0000"),Events!$L$6:$R$505,7,FALSE)),ISBLANK(VLOOKUP(TEXT($C180,"0000"),Events!$L$6:$R$505,7,FALSE))),"",VLOOKUP(TEXT($C180,"0000"),Events!$L$6:$R$505,7,FALSE))</f>
        <v/>
      </c>
      <c r="L180" s="50" t="str">
        <f>IF(OR(ISBLANK($C180),ISERROR(VLOOKUP(TEXT($C180,"0000"),Events!$L$6:$R$505,5,FALSE)),ISBLANK(VLOOKUP(TEXT($C180,"0000"),Events!$L$6:$R$505,5,FALSE))),"",VLOOKUP(TEXT($C180,"0000"),Events!$L$6:$R$505,5,FALSE))</f>
        <v/>
      </c>
      <c r="M180" s="50"/>
    </row>
    <row r="181" spans="1:13" ht="14.25" customHeight="1" x14ac:dyDescent="0.25">
      <c r="A181" s="47" t="str">
        <f>IF(ISNUMBER(B181),MAX(A$11:A180)+1,"")</f>
        <v/>
      </c>
      <c r="B181" s="48"/>
      <c r="C181" s="49"/>
      <c r="D181" s="50" t="str">
        <f>IF(OR(ISBLANK($C181),ISERROR(VLOOKUP(TEXT($C181,"0000"),Events!$L$6:$R$505,3,FALSE)),ISBLANK(VLOOKUP(TEXT($C181,"0000"),Events!$L$6:$R$505,3,FALSE))),"",VLOOKUP(TEXT($C181,"0000"),Events!$L$6:$R$505,3,FALSE))</f>
        <v/>
      </c>
      <c r="E181" s="51" t="str">
        <f>IF(OR(ISBLANK($C181),ISERROR(VLOOKUP(TEXT($C181,"0000"),Events!$L$6:$R$505,2,FALSE)),ISBLANK(VLOOKUP(TEXT($C181,"0000"),Events!$L$6:$R$505,2,FALSE))),"",VLOOKUP(TEXT($C181,"0000"),Events!$L$6:$R$505,2,FALSE))</f>
        <v/>
      </c>
      <c r="F181" s="51"/>
      <c r="G181" s="52" t="str">
        <f t="shared" si="2"/>
        <v/>
      </c>
      <c r="H181" s="53"/>
      <c r="I181" s="51"/>
      <c r="J181" s="51" t="str">
        <f>IF(OR(ISBLANK($C181),ISERROR(VLOOKUP(TEXT($C181,"0000"),Events!$L$6:$R$505,6,FALSE)),ISBLANK(VLOOKUP(TEXT($C181,"0000"),Events!$L$6:$R$505,6,FALSE))),"",VLOOKUP(TEXT($C181,"0000"),Events!$L$6:$R$505,6,FALSE))</f>
        <v/>
      </c>
      <c r="K181" s="50" t="str">
        <f>IF(OR(ISBLANK($C181),ISERROR(VLOOKUP(TEXT($C181,"0000"),Events!$L$6:$R$505,7,FALSE)),ISBLANK(VLOOKUP(TEXT($C181,"0000"),Events!$L$6:$R$505,7,FALSE))),"",VLOOKUP(TEXT($C181,"0000"),Events!$L$6:$R$505,7,FALSE))</f>
        <v/>
      </c>
      <c r="L181" s="50" t="str">
        <f>IF(OR(ISBLANK($C181),ISERROR(VLOOKUP(TEXT($C181,"0000"),Events!$L$6:$R$505,5,FALSE)),ISBLANK(VLOOKUP(TEXT($C181,"0000"),Events!$L$6:$R$505,5,FALSE))),"",VLOOKUP(TEXT($C181,"0000"),Events!$L$6:$R$505,5,FALSE))</f>
        <v/>
      </c>
      <c r="M181" s="50"/>
    </row>
    <row r="182" spans="1:13" ht="14.25" customHeight="1" x14ac:dyDescent="0.25">
      <c r="A182" s="47" t="str">
        <f>IF(ISNUMBER(B182),MAX(A$11:A181)+1,"")</f>
        <v/>
      </c>
      <c r="B182" s="48"/>
      <c r="C182" s="49"/>
      <c r="D182" s="50" t="str">
        <f>IF(OR(ISBLANK($C182),ISERROR(VLOOKUP(TEXT($C182,"0000"),Events!$L$6:$R$505,3,FALSE)),ISBLANK(VLOOKUP(TEXT($C182,"0000"),Events!$L$6:$R$505,3,FALSE))),"",VLOOKUP(TEXT($C182,"0000"),Events!$L$6:$R$505,3,FALSE))</f>
        <v/>
      </c>
      <c r="E182" s="51" t="str">
        <f>IF(OR(ISBLANK($C182),ISERROR(VLOOKUP(TEXT($C182,"0000"),Events!$L$6:$R$505,2,FALSE)),ISBLANK(VLOOKUP(TEXT($C182,"0000"),Events!$L$6:$R$505,2,FALSE))),"",VLOOKUP(TEXT($C182,"0000"),Events!$L$6:$R$505,2,FALSE))</f>
        <v/>
      </c>
      <c r="F182" s="51"/>
      <c r="G182" s="52" t="str">
        <f t="shared" si="2"/>
        <v/>
      </c>
      <c r="H182" s="53"/>
      <c r="I182" s="51"/>
      <c r="J182" s="51" t="str">
        <f>IF(OR(ISBLANK($C182),ISERROR(VLOOKUP(TEXT($C182,"0000"),Events!$L$6:$R$505,6,FALSE)),ISBLANK(VLOOKUP(TEXT($C182,"0000"),Events!$L$6:$R$505,6,FALSE))),"",VLOOKUP(TEXT($C182,"0000"),Events!$L$6:$R$505,6,FALSE))</f>
        <v/>
      </c>
      <c r="K182" s="50" t="str">
        <f>IF(OR(ISBLANK($C182),ISERROR(VLOOKUP(TEXT($C182,"0000"),Events!$L$6:$R$505,7,FALSE)),ISBLANK(VLOOKUP(TEXT($C182,"0000"),Events!$L$6:$R$505,7,FALSE))),"",VLOOKUP(TEXT($C182,"0000"),Events!$L$6:$R$505,7,FALSE))</f>
        <v/>
      </c>
      <c r="L182" s="50" t="str">
        <f>IF(OR(ISBLANK($C182),ISERROR(VLOOKUP(TEXT($C182,"0000"),Events!$L$6:$R$505,5,FALSE)),ISBLANK(VLOOKUP(TEXT($C182,"0000"),Events!$L$6:$R$505,5,FALSE))),"",VLOOKUP(TEXT($C182,"0000"),Events!$L$6:$R$505,5,FALSE))</f>
        <v/>
      </c>
      <c r="M182" s="50"/>
    </row>
    <row r="183" spans="1:13" ht="14.25" customHeight="1" x14ac:dyDescent="0.25">
      <c r="A183" s="47" t="str">
        <f>IF(ISNUMBER(B183),MAX(A$11:A182)+1,"")</f>
        <v/>
      </c>
      <c r="B183" s="48"/>
      <c r="C183" s="49"/>
      <c r="D183" s="50" t="str">
        <f>IF(OR(ISBLANK($C183),ISERROR(VLOOKUP(TEXT($C183,"0000"),Events!$L$6:$R$505,3,FALSE)),ISBLANK(VLOOKUP(TEXT($C183,"0000"),Events!$L$6:$R$505,3,FALSE))),"",VLOOKUP(TEXT($C183,"0000"),Events!$L$6:$R$505,3,FALSE))</f>
        <v/>
      </c>
      <c r="E183" s="51" t="str">
        <f>IF(OR(ISBLANK($C183),ISERROR(VLOOKUP(TEXT($C183,"0000"),Events!$L$6:$R$505,2,FALSE)),ISBLANK(VLOOKUP(TEXT($C183,"0000"),Events!$L$6:$R$505,2,FALSE))),"",VLOOKUP(TEXT($C183,"0000"),Events!$L$6:$R$505,2,FALSE))</f>
        <v/>
      </c>
      <c r="F183" s="51"/>
      <c r="G183" s="52" t="str">
        <f t="shared" si="2"/>
        <v/>
      </c>
      <c r="H183" s="53"/>
      <c r="I183" s="51"/>
      <c r="J183" s="51" t="str">
        <f>IF(OR(ISBLANK($C183),ISERROR(VLOOKUP(TEXT($C183,"0000"),Events!$L$6:$R$505,6,FALSE)),ISBLANK(VLOOKUP(TEXT($C183,"0000"),Events!$L$6:$R$505,6,FALSE))),"",VLOOKUP(TEXT($C183,"0000"),Events!$L$6:$R$505,6,FALSE))</f>
        <v/>
      </c>
      <c r="K183" s="50" t="str">
        <f>IF(OR(ISBLANK($C183),ISERROR(VLOOKUP(TEXT($C183,"0000"),Events!$L$6:$R$505,7,FALSE)),ISBLANK(VLOOKUP(TEXT($C183,"0000"),Events!$L$6:$R$505,7,FALSE))),"",VLOOKUP(TEXT($C183,"0000"),Events!$L$6:$R$505,7,FALSE))</f>
        <v/>
      </c>
      <c r="L183" s="50" t="str">
        <f>IF(OR(ISBLANK($C183),ISERROR(VLOOKUP(TEXT($C183,"0000"),Events!$L$6:$R$505,5,FALSE)),ISBLANK(VLOOKUP(TEXT($C183,"0000"),Events!$L$6:$R$505,5,FALSE))),"",VLOOKUP(TEXT($C183,"0000"),Events!$L$6:$R$505,5,FALSE))</f>
        <v/>
      </c>
      <c r="M183" s="50"/>
    </row>
    <row r="184" spans="1:13" ht="14.25" customHeight="1" x14ac:dyDescent="0.25">
      <c r="A184" s="47" t="str">
        <f>IF(ISNUMBER(B184),MAX(A$11:A183)+1,"")</f>
        <v/>
      </c>
      <c r="B184" s="48"/>
      <c r="C184" s="49"/>
      <c r="D184" s="50" t="str">
        <f>IF(OR(ISBLANK($C184),ISERROR(VLOOKUP(TEXT($C184,"0000"),Events!$L$6:$R$505,3,FALSE)),ISBLANK(VLOOKUP(TEXT($C184,"0000"),Events!$L$6:$R$505,3,FALSE))),"",VLOOKUP(TEXT($C184,"0000"),Events!$L$6:$R$505,3,FALSE))</f>
        <v/>
      </c>
      <c r="E184" s="51" t="str">
        <f>IF(OR(ISBLANK($C184),ISERROR(VLOOKUP(TEXT($C184,"0000"),Events!$L$6:$R$505,2,FALSE)),ISBLANK(VLOOKUP(TEXT($C184,"0000"),Events!$L$6:$R$505,2,FALSE))),"",VLOOKUP(TEXT($C184,"0000"),Events!$L$6:$R$505,2,FALSE))</f>
        <v/>
      </c>
      <c r="F184" s="51"/>
      <c r="G184" s="52" t="str">
        <f t="shared" si="2"/>
        <v/>
      </c>
      <c r="H184" s="53"/>
      <c r="I184" s="51"/>
      <c r="J184" s="51" t="str">
        <f>IF(OR(ISBLANK($C184),ISERROR(VLOOKUP(TEXT($C184,"0000"),Events!$L$6:$R$505,6,FALSE)),ISBLANK(VLOOKUP(TEXT($C184,"0000"),Events!$L$6:$R$505,6,FALSE))),"",VLOOKUP(TEXT($C184,"0000"),Events!$L$6:$R$505,6,FALSE))</f>
        <v/>
      </c>
      <c r="K184" s="50" t="str">
        <f>IF(OR(ISBLANK($C184),ISERROR(VLOOKUP(TEXT($C184,"0000"),Events!$L$6:$R$505,7,FALSE)),ISBLANK(VLOOKUP(TEXT($C184,"0000"),Events!$L$6:$R$505,7,FALSE))),"",VLOOKUP(TEXT($C184,"0000"),Events!$L$6:$R$505,7,FALSE))</f>
        <v/>
      </c>
      <c r="L184" s="50" t="str">
        <f>IF(OR(ISBLANK($C184),ISERROR(VLOOKUP(TEXT($C184,"0000"),Events!$L$6:$R$505,5,FALSE)),ISBLANK(VLOOKUP(TEXT($C184,"0000"),Events!$L$6:$R$505,5,FALSE))),"",VLOOKUP(TEXT($C184,"0000"),Events!$L$6:$R$505,5,FALSE))</f>
        <v/>
      </c>
      <c r="M184" s="50"/>
    </row>
    <row r="185" spans="1:13" ht="14.25" customHeight="1" x14ac:dyDescent="0.25">
      <c r="A185" s="47" t="str">
        <f>IF(ISNUMBER(B185),MAX(A$11:A184)+1,"")</f>
        <v/>
      </c>
      <c r="B185" s="48"/>
      <c r="C185" s="49"/>
      <c r="D185" s="50" t="str">
        <f>IF(OR(ISBLANK($C185),ISERROR(VLOOKUP(TEXT($C185,"0000"),Events!$L$6:$R$505,3,FALSE)),ISBLANK(VLOOKUP(TEXT($C185,"0000"),Events!$L$6:$R$505,3,FALSE))),"",VLOOKUP(TEXT($C185,"0000"),Events!$L$6:$R$505,3,FALSE))</f>
        <v/>
      </c>
      <c r="E185" s="51" t="str">
        <f>IF(OR(ISBLANK($C185),ISERROR(VLOOKUP(TEXT($C185,"0000"),Events!$L$6:$R$505,2,FALSE)),ISBLANK(VLOOKUP(TEXT($C185,"0000"),Events!$L$6:$R$505,2,FALSE))),"",VLOOKUP(TEXT($C185,"0000"),Events!$L$6:$R$505,2,FALSE))</f>
        <v/>
      </c>
      <c r="F185" s="51"/>
      <c r="G185" s="52" t="str">
        <f t="shared" si="2"/>
        <v/>
      </c>
      <c r="H185" s="53"/>
      <c r="I185" s="51"/>
      <c r="J185" s="51" t="str">
        <f>IF(OR(ISBLANK($C185),ISERROR(VLOOKUP(TEXT($C185,"0000"),Events!$L$6:$R$505,6,FALSE)),ISBLANK(VLOOKUP(TEXT($C185,"0000"),Events!$L$6:$R$505,6,FALSE))),"",VLOOKUP(TEXT($C185,"0000"),Events!$L$6:$R$505,6,FALSE))</f>
        <v/>
      </c>
      <c r="K185" s="50" t="str">
        <f>IF(OR(ISBLANK($C185),ISERROR(VLOOKUP(TEXT($C185,"0000"),Events!$L$6:$R$505,7,FALSE)),ISBLANK(VLOOKUP(TEXT($C185,"0000"),Events!$L$6:$R$505,7,FALSE))),"",VLOOKUP(TEXT($C185,"0000"),Events!$L$6:$R$505,7,FALSE))</f>
        <v/>
      </c>
      <c r="L185" s="50" t="str">
        <f>IF(OR(ISBLANK($C185),ISERROR(VLOOKUP(TEXT($C185,"0000"),Events!$L$6:$R$505,5,FALSE)),ISBLANK(VLOOKUP(TEXT($C185,"0000"),Events!$L$6:$R$505,5,FALSE))),"",VLOOKUP(TEXT($C185,"0000"),Events!$L$6:$R$505,5,FALSE))</f>
        <v/>
      </c>
      <c r="M185" s="50"/>
    </row>
    <row r="186" spans="1:13" ht="14.25" customHeight="1" x14ac:dyDescent="0.25">
      <c r="A186" s="47" t="str">
        <f>IF(ISNUMBER(B186),MAX(A$11:A185)+1,"")</f>
        <v/>
      </c>
      <c r="B186" s="48"/>
      <c r="C186" s="49"/>
      <c r="D186" s="50" t="str">
        <f>IF(OR(ISBLANK($C186),ISERROR(VLOOKUP(TEXT($C186,"0000"),Events!$L$6:$R$505,3,FALSE)),ISBLANK(VLOOKUP(TEXT($C186,"0000"),Events!$L$6:$R$505,3,FALSE))),"",VLOOKUP(TEXT($C186,"0000"),Events!$L$6:$R$505,3,FALSE))</f>
        <v/>
      </c>
      <c r="E186" s="51" t="str">
        <f>IF(OR(ISBLANK($C186),ISERROR(VLOOKUP(TEXT($C186,"0000"),Events!$L$6:$R$505,2,FALSE)),ISBLANK(VLOOKUP(TEXT($C186,"0000"),Events!$L$6:$R$505,2,FALSE))),"",VLOOKUP(TEXT($C186,"0000"),Events!$L$6:$R$505,2,FALSE))</f>
        <v/>
      </c>
      <c r="F186" s="51"/>
      <c r="G186" s="52" t="str">
        <f t="shared" si="2"/>
        <v/>
      </c>
      <c r="H186" s="53"/>
      <c r="I186" s="51"/>
      <c r="J186" s="51" t="str">
        <f>IF(OR(ISBLANK($C186),ISERROR(VLOOKUP(TEXT($C186,"0000"),Events!$L$6:$R$505,6,FALSE)),ISBLANK(VLOOKUP(TEXT($C186,"0000"),Events!$L$6:$R$505,6,FALSE))),"",VLOOKUP(TEXT($C186,"0000"),Events!$L$6:$R$505,6,FALSE))</f>
        <v/>
      </c>
      <c r="K186" s="50" t="str">
        <f>IF(OR(ISBLANK($C186),ISERROR(VLOOKUP(TEXT($C186,"0000"),Events!$L$6:$R$505,7,FALSE)),ISBLANK(VLOOKUP(TEXT($C186,"0000"),Events!$L$6:$R$505,7,FALSE))),"",VLOOKUP(TEXT($C186,"0000"),Events!$L$6:$R$505,7,FALSE))</f>
        <v/>
      </c>
      <c r="L186" s="50" t="str">
        <f>IF(OR(ISBLANK($C186),ISERROR(VLOOKUP(TEXT($C186,"0000"),Events!$L$6:$R$505,5,FALSE)),ISBLANK(VLOOKUP(TEXT($C186,"0000"),Events!$L$6:$R$505,5,FALSE))),"",VLOOKUP(TEXT($C186,"0000"),Events!$L$6:$R$505,5,FALSE))</f>
        <v/>
      </c>
      <c r="M186" s="50"/>
    </row>
    <row r="187" spans="1:13" ht="14.25" customHeight="1" x14ac:dyDescent="0.25">
      <c r="A187" s="47" t="str">
        <f>IF(ISNUMBER(B187),MAX(A$11:A186)+1,"")</f>
        <v/>
      </c>
      <c r="B187" s="48"/>
      <c r="C187" s="49"/>
      <c r="D187" s="50" t="str">
        <f>IF(OR(ISBLANK($C187),ISERROR(VLOOKUP(TEXT($C187,"0000"),Events!$L$6:$R$505,3,FALSE)),ISBLANK(VLOOKUP(TEXT($C187,"0000"),Events!$L$6:$R$505,3,FALSE))),"",VLOOKUP(TEXT($C187,"0000"),Events!$L$6:$R$505,3,FALSE))</f>
        <v/>
      </c>
      <c r="E187" s="51" t="str">
        <f>IF(OR(ISBLANK($C187),ISERROR(VLOOKUP(TEXT($C187,"0000"),Events!$L$6:$R$505,2,FALSE)),ISBLANK(VLOOKUP(TEXT($C187,"0000"),Events!$L$6:$R$505,2,FALSE))),"",VLOOKUP(TEXT($C187,"0000"),Events!$L$6:$R$505,2,FALSE))</f>
        <v/>
      </c>
      <c r="F187" s="51"/>
      <c r="G187" s="52" t="str">
        <f t="shared" si="2"/>
        <v/>
      </c>
      <c r="H187" s="53"/>
      <c r="I187" s="51"/>
      <c r="J187" s="51" t="str">
        <f>IF(OR(ISBLANK($C187),ISERROR(VLOOKUP(TEXT($C187,"0000"),Events!$L$6:$R$505,6,FALSE)),ISBLANK(VLOOKUP(TEXT($C187,"0000"),Events!$L$6:$R$505,6,FALSE))),"",VLOOKUP(TEXT($C187,"0000"),Events!$L$6:$R$505,6,FALSE))</f>
        <v/>
      </c>
      <c r="K187" s="50" t="str">
        <f>IF(OR(ISBLANK($C187),ISERROR(VLOOKUP(TEXT($C187,"0000"),Events!$L$6:$R$505,7,FALSE)),ISBLANK(VLOOKUP(TEXT($C187,"0000"),Events!$L$6:$R$505,7,FALSE))),"",VLOOKUP(TEXT($C187,"0000"),Events!$L$6:$R$505,7,FALSE))</f>
        <v/>
      </c>
      <c r="L187" s="50" t="str">
        <f>IF(OR(ISBLANK($C187),ISERROR(VLOOKUP(TEXT($C187,"0000"),Events!$L$6:$R$505,5,FALSE)),ISBLANK(VLOOKUP(TEXT($C187,"0000"),Events!$L$6:$R$505,5,FALSE))),"",VLOOKUP(TEXT($C187,"0000"),Events!$L$6:$R$505,5,FALSE))</f>
        <v/>
      </c>
      <c r="M187" s="50"/>
    </row>
    <row r="188" spans="1:13" ht="14.25" customHeight="1" x14ac:dyDescent="0.25">
      <c r="A188" s="47" t="str">
        <f>IF(ISNUMBER(B188),MAX(A$11:A187)+1,"")</f>
        <v/>
      </c>
      <c r="B188" s="48"/>
      <c r="C188" s="49"/>
      <c r="D188" s="50" t="str">
        <f>IF(OR(ISBLANK($C188),ISERROR(VLOOKUP(TEXT($C188,"0000"),Events!$L$6:$R$505,3,FALSE)),ISBLANK(VLOOKUP(TEXT($C188,"0000"),Events!$L$6:$R$505,3,FALSE))),"",VLOOKUP(TEXT($C188,"0000"),Events!$L$6:$R$505,3,FALSE))</f>
        <v/>
      </c>
      <c r="E188" s="51" t="str">
        <f>IF(OR(ISBLANK($C188),ISERROR(VLOOKUP(TEXT($C188,"0000"),Events!$L$6:$R$505,2,FALSE)),ISBLANK(VLOOKUP(TEXT($C188,"0000"),Events!$L$6:$R$505,2,FALSE))),"",VLOOKUP(TEXT($C188,"0000"),Events!$L$6:$R$505,2,FALSE))</f>
        <v/>
      </c>
      <c r="F188" s="51"/>
      <c r="G188" s="52" t="str">
        <f t="shared" si="2"/>
        <v/>
      </c>
      <c r="H188" s="53"/>
      <c r="I188" s="51"/>
      <c r="J188" s="51" t="str">
        <f>IF(OR(ISBLANK($C188),ISERROR(VLOOKUP(TEXT($C188,"0000"),Events!$L$6:$R$505,6,FALSE)),ISBLANK(VLOOKUP(TEXT($C188,"0000"),Events!$L$6:$R$505,6,FALSE))),"",VLOOKUP(TEXT($C188,"0000"),Events!$L$6:$R$505,6,FALSE))</f>
        <v/>
      </c>
      <c r="K188" s="50" t="str">
        <f>IF(OR(ISBLANK($C188),ISERROR(VLOOKUP(TEXT($C188,"0000"),Events!$L$6:$R$505,7,FALSE)),ISBLANK(VLOOKUP(TEXT($C188,"0000"),Events!$L$6:$R$505,7,FALSE))),"",VLOOKUP(TEXT($C188,"0000"),Events!$L$6:$R$505,7,FALSE))</f>
        <v/>
      </c>
      <c r="L188" s="50" t="str">
        <f>IF(OR(ISBLANK($C188),ISERROR(VLOOKUP(TEXT($C188,"0000"),Events!$L$6:$R$505,5,FALSE)),ISBLANK(VLOOKUP(TEXT($C188,"0000"),Events!$L$6:$R$505,5,FALSE))),"",VLOOKUP(TEXT($C188,"0000"),Events!$L$6:$R$505,5,FALSE))</f>
        <v/>
      </c>
      <c r="M188" s="50"/>
    </row>
    <row r="189" spans="1:13" ht="14.25" customHeight="1" x14ac:dyDescent="0.25">
      <c r="A189" s="47" t="str">
        <f>IF(ISNUMBER(B189),MAX(A$11:A188)+1,"")</f>
        <v/>
      </c>
      <c r="B189" s="48"/>
      <c r="C189" s="49"/>
      <c r="D189" s="50" t="str">
        <f>IF(OR(ISBLANK($C189),ISERROR(VLOOKUP(TEXT($C189,"0000"),Events!$L$6:$R$505,3,FALSE)),ISBLANK(VLOOKUP(TEXT($C189,"0000"),Events!$L$6:$R$505,3,FALSE))),"",VLOOKUP(TEXT($C189,"0000"),Events!$L$6:$R$505,3,FALSE))</f>
        <v/>
      </c>
      <c r="E189" s="51" t="str">
        <f>IF(OR(ISBLANK($C189),ISERROR(VLOOKUP(TEXT($C189,"0000"),Events!$L$6:$R$505,2,FALSE)),ISBLANK(VLOOKUP(TEXT($C189,"0000"),Events!$L$6:$R$505,2,FALSE))),"",VLOOKUP(TEXT($C189,"0000"),Events!$L$6:$R$505,2,FALSE))</f>
        <v/>
      </c>
      <c r="F189" s="51"/>
      <c r="G189" s="52" t="str">
        <f t="shared" si="2"/>
        <v/>
      </c>
      <c r="H189" s="53"/>
      <c r="I189" s="51"/>
      <c r="J189" s="51" t="str">
        <f>IF(OR(ISBLANK($C189),ISERROR(VLOOKUP(TEXT($C189,"0000"),Events!$L$6:$R$505,6,FALSE)),ISBLANK(VLOOKUP(TEXT($C189,"0000"),Events!$L$6:$R$505,6,FALSE))),"",VLOOKUP(TEXT($C189,"0000"),Events!$L$6:$R$505,6,FALSE))</f>
        <v/>
      </c>
      <c r="K189" s="50" t="str">
        <f>IF(OR(ISBLANK($C189),ISERROR(VLOOKUP(TEXT($C189,"0000"),Events!$L$6:$R$505,7,FALSE)),ISBLANK(VLOOKUP(TEXT($C189,"0000"),Events!$L$6:$R$505,7,FALSE))),"",VLOOKUP(TEXT($C189,"0000"),Events!$L$6:$R$505,7,FALSE))</f>
        <v/>
      </c>
      <c r="L189" s="50" t="str">
        <f>IF(OR(ISBLANK($C189),ISERROR(VLOOKUP(TEXT($C189,"0000"),Events!$L$6:$R$505,5,FALSE)),ISBLANK(VLOOKUP(TEXT($C189,"0000"),Events!$L$6:$R$505,5,FALSE))),"",VLOOKUP(TEXT($C189,"0000"),Events!$L$6:$R$505,5,FALSE))</f>
        <v/>
      </c>
      <c r="M189" s="50"/>
    </row>
    <row r="190" spans="1:13" ht="14.25" customHeight="1" x14ac:dyDescent="0.25">
      <c r="A190" s="47" t="str">
        <f>IF(ISNUMBER(B190),MAX(A$11:A189)+1,"")</f>
        <v/>
      </c>
      <c r="B190" s="48"/>
      <c r="C190" s="49"/>
      <c r="D190" s="50" t="str">
        <f>IF(OR(ISBLANK($C190),ISERROR(VLOOKUP(TEXT($C190,"0000"),Events!$L$6:$R$505,3,FALSE)),ISBLANK(VLOOKUP(TEXT($C190,"0000"),Events!$L$6:$R$505,3,FALSE))),"",VLOOKUP(TEXT($C190,"0000"),Events!$L$6:$R$505,3,FALSE))</f>
        <v/>
      </c>
      <c r="E190" s="51" t="str">
        <f>IF(OR(ISBLANK($C190),ISERROR(VLOOKUP(TEXT($C190,"0000"),Events!$L$6:$R$505,2,FALSE)),ISBLANK(VLOOKUP(TEXT($C190,"0000"),Events!$L$6:$R$505,2,FALSE))),"",VLOOKUP(TEXT($C190,"0000"),Events!$L$6:$R$505,2,FALSE))</f>
        <v/>
      </c>
      <c r="F190" s="51"/>
      <c r="G190" s="52" t="str">
        <f t="shared" si="2"/>
        <v/>
      </c>
      <c r="H190" s="53"/>
      <c r="I190" s="51"/>
      <c r="J190" s="51" t="str">
        <f>IF(OR(ISBLANK($C190),ISERROR(VLOOKUP(TEXT($C190,"0000"),Events!$L$6:$R$505,6,FALSE)),ISBLANK(VLOOKUP(TEXT($C190,"0000"),Events!$L$6:$R$505,6,FALSE))),"",VLOOKUP(TEXT($C190,"0000"),Events!$L$6:$R$505,6,FALSE))</f>
        <v/>
      </c>
      <c r="K190" s="50" t="str">
        <f>IF(OR(ISBLANK($C190),ISERROR(VLOOKUP(TEXT($C190,"0000"),Events!$L$6:$R$505,7,FALSE)),ISBLANK(VLOOKUP(TEXT($C190,"0000"),Events!$L$6:$R$505,7,FALSE))),"",VLOOKUP(TEXT($C190,"0000"),Events!$L$6:$R$505,7,FALSE))</f>
        <v/>
      </c>
      <c r="L190" s="50" t="str">
        <f>IF(OR(ISBLANK($C190),ISERROR(VLOOKUP(TEXT($C190,"0000"),Events!$L$6:$R$505,5,FALSE)),ISBLANK(VLOOKUP(TEXT($C190,"0000"),Events!$L$6:$R$505,5,FALSE))),"",VLOOKUP(TEXT($C190,"0000"),Events!$L$6:$R$505,5,FALSE))</f>
        <v/>
      </c>
      <c r="M190" s="50"/>
    </row>
    <row r="191" spans="1:13" ht="14.25" customHeight="1" x14ac:dyDescent="0.25">
      <c r="A191" s="47" t="str">
        <f>IF(ISNUMBER(B191),MAX(A$11:A190)+1,"")</f>
        <v/>
      </c>
      <c r="B191" s="48"/>
      <c r="C191" s="49"/>
      <c r="D191" s="50" t="str">
        <f>IF(OR(ISBLANK($C191),ISERROR(VLOOKUP(TEXT($C191,"0000"),Events!$L$6:$R$505,3,FALSE)),ISBLANK(VLOOKUP(TEXT($C191,"0000"),Events!$L$6:$R$505,3,FALSE))),"",VLOOKUP(TEXT($C191,"0000"),Events!$L$6:$R$505,3,FALSE))</f>
        <v/>
      </c>
      <c r="E191" s="51" t="str">
        <f>IF(OR(ISBLANK($C191),ISERROR(VLOOKUP(TEXT($C191,"0000"),Events!$L$6:$R$505,2,FALSE)),ISBLANK(VLOOKUP(TEXT($C191,"0000"),Events!$L$6:$R$505,2,FALSE))),"",VLOOKUP(TEXT($C191,"0000"),Events!$L$6:$R$505,2,FALSE))</f>
        <v/>
      </c>
      <c r="F191" s="51"/>
      <c r="G191" s="52" t="str">
        <f t="shared" si="2"/>
        <v/>
      </c>
      <c r="H191" s="53"/>
      <c r="I191" s="51"/>
      <c r="J191" s="51" t="str">
        <f>IF(OR(ISBLANK($C191),ISERROR(VLOOKUP(TEXT($C191,"0000"),Events!$L$6:$R$505,6,FALSE)),ISBLANK(VLOOKUP(TEXT($C191,"0000"),Events!$L$6:$R$505,6,FALSE))),"",VLOOKUP(TEXT($C191,"0000"),Events!$L$6:$R$505,6,FALSE))</f>
        <v/>
      </c>
      <c r="K191" s="50" t="str">
        <f>IF(OR(ISBLANK($C191),ISERROR(VLOOKUP(TEXT($C191,"0000"),Events!$L$6:$R$505,7,FALSE)),ISBLANK(VLOOKUP(TEXT($C191,"0000"),Events!$L$6:$R$505,7,FALSE))),"",VLOOKUP(TEXT($C191,"0000"),Events!$L$6:$R$505,7,FALSE))</f>
        <v/>
      </c>
      <c r="L191" s="50" t="str">
        <f>IF(OR(ISBLANK($C191),ISERROR(VLOOKUP(TEXT($C191,"0000"),Events!$L$6:$R$505,5,FALSE)),ISBLANK(VLOOKUP(TEXT($C191,"0000"),Events!$L$6:$R$505,5,FALSE))),"",VLOOKUP(TEXT($C191,"0000"),Events!$L$6:$R$505,5,FALSE))</f>
        <v/>
      </c>
      <c r="M191" s="50"/>
    </row>
    <row r="192" spans="1:13" ht="14.25" customHeight="1" x14ac:dyDescent="0.25">
      <c r="A192" s="47" t="str">
        <f>IF(ISNUMBER(B192),MAX(A$11:A191)+1,"")</f>
        <v/>
      </c>
      <c r="B192" s="48"/>
      <c r="C192" s="49"/>
      <c r="D192" s="50" t="str">
        <f>IF(OR(ISBLANK($C192),ISERROR(VLOOKUP(TEXT($C192,"0000"),Events!$L$6:$R$505,3,FALSE)),ISBLANK(VLOOKUP(TEXT($C192,"0000"),Events!$L$6:$R$505,3,FALSE))),"",VLOOKUP(TEXT($C192,"0000"),Events!$L$6:$R$505,3,FALSE))</f>
        <v/>
      </c>
      <c r="E192" s="51" t="str">
        <f>IF(OR(ISBLANK($C192),ISERROR(VLOOKUP(TEXT($C192,"0000"),Events!$L$6:$R$505,2,FALSE)),ISBLANK(VLOOKUP(TEXT($C192,"0000"),Events!$L$6:$R$505,2,FALSE))),"",VLOOKUP(TEXT($C192,"0000"),Events!$L$6:$R$505,2,FALSE))</f>
        <v/>
      </c>
      <c r="F192" s="51"/>
      <c r="G192" s="52" t="str">
        <f t="shared" si="2"/>
        <v/>
      </c>
      <c r="H192" s="53"/>
      <c r="I192" s="51"/>
      <c r="J192" s="51" t="str">
        <f>IF(OR(ISBLANK($C192),ISERROR(VLOOKUP(TEXT($C192,"0000"),Events!$L$6:$R$505,6,FALSE)),ISBLANK(VLOOKUP(TEXT($C192,"0000"),Events!$L$6:$R$505,6,FALSE))),"",VLOOKUP(TEXT($C192,"0000"),Events!$L$6:$R$505,6,FALSE))</f>
        <v/>
      </c>
      <c r="K192" s="50" t="str">
        <f>IF(OR(ISBLANK($C192),ISERROR(VLOOKUP(TEXT($C192,"0000"),Events!$L$6:$R$505,7,FALSE)),ISBLANK(VLOOKUP(TEXT($C192,"0000"),Events!$L$6:$R$505,7,FALSE))),"",VLOOKUP(TEXT($C192,"0000"),Events!$L$6:$R$505,7,FALSE))</f>
        <v/>
      </c>
      <c r="L192" s="50" t="str">
        <f>IF(OR(ISBLANK($C192),ISERROR(VLOOKUP(TEXT($C192,"0000"),Events!$L$6:$R$505,5,FALSE)),ISBLANK(VLOOKUP(TEXT($C192,"0000"),Events!$L$6:$R$505,5,FALSE))),"",VLOOKUP(TEXT($C192,"0000"),Events!$L$6:$R$505,5,FALSE))</f>
        <v/>
      </c>
      <c r="M192" s="50"/>
    </row>
    <row r="193" spans="1:13" ht="14.25" customHeight="1" x14ac:dyDescent="0.25">
      <c r="A193" s="47" t="str">
        <f>IF(ISNUMBER(B193),MAX(A$11:A192)+1,"")</f>
        <v/>
      </c>
      <c r="B193" s="48"/>
      <c r="C193" s="49"/>
      <c r="D193" s="50" t="str">
        <f>IF(OR(ISBLANK($C193),ISERROR(VLOOKUP(TEXT($C193,"0000"),Events!$L$6:$R$505,3,FALSE)),ISBLANK(VLOOKUP(TEXT($C193,"0000"),Events!$L$6:$R$505,3,FALSE))),"",VLOOKUP(TEXT($C193,"0000"),Events!$L$6:$R$505,3,FALSE))</f>
        <v/>
      </c>
      <c r="E193" s="51" t="str">
        <f>IF(OR(ISBLANK($C193),ISERROR(VLOOKUP(TEXT($C193,"0000"),Events!$L$6:$R$505,2,FALSE)),ISBLANK(VLOOKUP(TEXT($C193,"0000"),Events!$L$6:$R$505,2,FALSE))),"",VLOOKUP(TEXT($C193,"0000"),Events!$L$6:$R$505,2,FALSE))</f>
        <v/>
      </c>
      <c r="F193" s="51"/>
      <c r="G193" s="52" t="str">
        <f t="shared" si="2"/>
        <v/>
      </c>
      <c r="H193" s="53"/>
      <c r="I193" s="51"/>
      <c r="J193" s="51" t="str">
        <f>IF(OR(ISBLANK($C193),ISERROR(VLOOKUP(TEXT($C193,"0000"),Events!$L$6:$R$505,6,FALSE)),ISBLANK(VLOOKUP(TEXT($C193,"0000"),Events!$L$6:$R$505,6,FALSE))),"",VLOOKUP(TEXT($C193,"0000"),Events!$L$6:$R$505,6,FALSE))</f>
        <v/>
      </c>
      <c r="K193" s="50" t="str">
        <f>IF(OR(ISBLANK($C193),ISERROR(VLOOKUP(TEXT($C193,"0000"),Events!$L$6:$R$505,7,FALSE)),ISBLANK(VLOOKUP(TEXT($C193,"0000"),Events!$L$6:$R$505,7,FALSE))),"",VLOOKUP(TEXT($C193,"0000"),Events!$L$6:$R$505,7,FALSE))</f>
        <v/>
      </c>
      <c r="L193" s="50" t="str">
        <f>IF(OR(ISBLANK($C193),ISERROR(VLOOKUP(TEXT($C193,"0000"),Events!$L$6:$R$505,5,FALSE)),ISBLANK(VLOOKUP(TEXT($C193,"0000"),Events!$L$6:$R$505,5,FALSE))),"",VLOOKUP(TEXT($C193,"0000"),Events!$L$6:$R$505,5,FALSE))</f>
        <v/>
      </c>
      <c r="M193" s="50"/>
    </row>
    <row r="194" spans="1:13" ht="14.25" customHeight="1" x14ac:dyDescent="0.25">
      <c r="A194" s="47" t="str">
        <f>IF(ISNUMBER(B194),MAX(A$11:A193)+1,"")</f>
        <v/>
      </c>
      <c r="B194" s="48"/>
      <c r="C194" s="49"/>
      <c r="D194" s="50" t="str">
        <f>IF(OR(ISBLANK($C194),ISERROR(VLOOKUP(TEXT($C194,"0000"),Events!$L$6:$R$505,3,FALSE)),ISBLANK(VLOOKUP(TEXT($C194,"0000"),Events!$L$6:$R$505,3,FALSE))),"",VLOOKUP(TEXT($C194,"0000"),Events!$L$6:$R$505,3,FALSE))</f>
        <v/>
      </c>
      <c r="E194" s="51" t="str">
        <f>IF(OR(ISBLANK($C194),ISERROR(VLOOKUP(TEXT($C194,"0000"),Events!$L$6:$R$505,2,FALSE)),ISBLANK(VLOOKUP(TEXT($C194,"0000"),Events!$L$6:$R$505,2,FALSE))),"",VLOOKUP(TEXT($C194,"0000"),Events!$L$6:$R$505,2,FALSE))</f>
        <v/>
      </c>
      <c r="F194" s="51"/>
      <c r="G194" s="52" t="str">
        <f t="shared" si="2"/>
        <v/>
      </c>
      <c r="H194" s="53"/>
      <c r="I194" s="51"/>
      <c r="J194" s="51" t="str">
        <f>IF(OR(ISBLANK($C194),ISERROR(VLOOKUP(TEXT($C194,"0000"),Events!$L$6:$R$505,6,FALSE)),ISBLANK(VLOOKUP(TEXT($C194,"0000"),Events!$L$6:$R$505,6,FALSE))),"",VLOOKUP(TEXT($C194,"0000"),Events!$L$6:$R$505,6,FALSE))</f>
        <v/>
      </c>
      <c r="K194" s="50" t="str">
        <f>IF(OR(ISBLANK($C194),ISERROR(VLOOKUP(TEXT($C194,"0000"),Events!$L$6:$R$505,7,FALSE)),ISBLANK(VLOOKUP(TEXT($C194,"0000"),Events!$L$6:$R$505,7,FALSE))),"",VLOOKUP(TEXT($C194,"0000"),Events!$L$6:$R$505,7,FALSE))</f>
        <v/>
      </c>
      <c r="L194" s="50" t="str">
        <f>IF(OR(ISBLANK($C194),ISERROR(VLOOKUP(TEXT($C194,"0000"),Events!$L$6:$R$505,5,FALSE)),ISBLANK(VLOOKUP(TEXT($C194,"0000"),Events!$L$6:$R$505,5,FALSE))),"",VLOOKUP(TEXT($C194,"0000"),Events!$L$6:$R$505,5,FALSE))</f>
        <v/>
      </c>
      <c r="M194" s="50"/>
    </row>
    <row r="195" spans="1:13" ht="14.25" customHeight="1" x14ac:dyDescent="0.25">
      <c r="A195" s="47" t="str">
        <f>IF(ISNUMBER(B195),MAX(A$11:A194)+1,"")</f>
        <v/>
      </c>
      <c r="B195" s="48"/>
      <c r="C195" s="49"/>
      <c r="D195" s="50" t="str">
        <f>IF(OR(ISBLANK($C195),ISERROR(VLOOKUP(TEXT($C195,"0000"),Events!$L$6:$R$505,3,FALSE)),ISBLANK(VLOOKUP(TEXT($C195,"0000"),Events!$L$6:$R$505,3,FALSE))),"",VLOOKUP(TEXT($C195,"0000"),Events!$L$6:$R$505,3,FALSE))</f>
        <v/>
      </c>
      <c r="E195" s="51" t="str">
        <f>IF(OR(ISBLANK($C195),ISERROR(VLOOKUP(TEXT($C195,"0000"),Events!$L$6:$R$505,2,FALSE)),ISBLANK(VLOOKUP(TEXT($C195,"0000"),Events!$L$6:$R$505,2,FALSE))),"",VLOOKUP(TEXT($C195,"0000"),Events!$L$6:$R$505,2,FALSE))</f>
        <v/>
      </c>
      <c r="F195" s="51"/>
      <c r="G195" s="52" t="str">
        <f t="shared" si="2"/>
        <v/>
      </c>
      <c r="H195" s="53"/>
      <c r="I195" s="51"/>
      <c r="J195" s="51" t="str">
        <f>IF(OR(ISBLANK($C195),ISERROR(VLOOKUP(TEXT($C195,"0000"),Events!$L$6:$R$505,6,FALSE)),ISBLANK(VLOOKUP(TEXT($C195,"0000"),Events!$L$6:$R$505,6,FALSE))),"",VLOOKUP(TEXT($C195,"0000"),Events!$L$6:$R$505,6,FALSE))</f>
        <v/>
      </c>
      <c r="K195" s="50" t="str">
        <f>IF(OR(ISBLANK($C195),ISERROR(VLOOKUP(TEXT($C195,"0000"),Events!$L$6:$R$505,7,FALSE)),ISBLANK(VLOOKUP(TEXT($C195,"0000"),Events!$L$6:$R$505,7,FALSE))),"",VLOOKUP(TEXT($C195,"0000"),Events!$L$6:$R$505,7,FALSE))</f>
        <v/>
      </c>
      <c r="L195" s="50" t="str">
        <f>IF(OR(ISBLANK($C195),ISERROR(VLOOKUP(TEXT($C195,"0000"),Events!$L$6:$R$505,5,FALSE)),ISBLANK(VLOOKUP(TEXT($C195,"0000"),Events!$L$6:$R$505,5,FALSE))),"",VLOOKUP(TEXT($C195,"0000"),Events!$L$6:$R$505,5,FALSE))</f>
        <v/>
      </c>
      <c r="M195" s="50"/>
    </row>
    <row r="196" spans="1:13" ht="14.25" customHeight="1" x14ac:dyDescent="0.25">
      <c r="A196" s="47" t="str">
        <f>IF(ISNUMBER(B196),MAX(A$11:A195)+1,"")</f>
        <v/>
      </c>
      <c r="B196" s="48"/>
      <c r="C196" s="49"/>
      <c r="D196" s="50" t="str">
        <f>IF(OR(ISBLANK($C196),ISERROR(VLOOKUP(TEXT($C196,"0000"),Events!$L$6:$R$505,3,FALSE)),ISBLANK(VLOOKUP(TEXT($C196,"0000"),Events!$L$6:$R$505,3,FALSE))),"",VLOOKUP(TEXT($C196,"0000"),Events!$L$6:$R$505,3,FALSE))</f>
        <v/>
      </c>
      <c r="E196" s="51" t="str">
        <f>IF(OR(ISBLANK($C196),ISERROR(VLOOKUP(TEXT($C196,"0000"),Events!$L$6:$R$505,2,FALSE)),ISBLANK(VLOOKUP(TEXT($C196,"0000"),Events!$L$6:$R$505,2,FALSE))),"",VLOOKUP(TEXT($C196,"0000"),Events!$L$6:$R$505,2,FALSE))</f>
        <v/>
      </c>
      <c r="F196" s="51"/>
      <c r="G196" s="52" t="str">
        <f t="shared" si="2"/>
        <v/>
      </c>
      <c r="H196" s="53"/>
      <c r="I196" s="51"/>
      <c r="J196" s="51" t="str">
        <f>IF(OR(ISBLANK($C196),ISERROR(VLOOKUP(TEXT($C196,"0000"),Events!$L$6:$R$505,6,FALSE)),ISBLANK(VLOOKUP(TEXT($C196,"0000"),Events!$L$6:$R$505,6,FALSE))),"",VLOOKUP(TEXT($C196,"0000"),Events!$L$6:$R$505,6,FALSE))</f>
        <v/>
      </c>
      <c r="K196" s="50" t="str">
        <f>IF(OR(ISBLANK($C196),ISERROR(VLOOKUP(TEXT($C196,"0000"),Events!$L$6:$R$505,7,FALSE)),ISBLANK(VLOOKUP(TEXT($C196,"0000"),Events!$L$6:$R$505,7,FALSE))),"",VLOOKUP(TEXT($C196,"0000"),Events!$L$6:$R$505,7,FALSE))</f>
        <v/>
      </c>
      <c r="L196" s="50" t="str">
        <f>IF(OR(ISBLANK($C196),ISERROR(VLOOKUP(TEXT($C196,"0000"),Events!$L$6:$R$505,5,FALSE)),ISBLANK(VLOOKUP(TEXT($C196,"0000"),Events!$L$6:$R$505,5,FALSE))),"",VLOOKUP(TEXT($C196,"0000"),Events!$L$6:$R$505,5,FALSE))</f>
        <v/>
      </c>
      <c r="M196" s="50"/>
    </row>
    <row r="197" spans="1:13" ht="14.25" customHeight="1" x14ac:dyDescent="0.25">
      <c r="A197" s="47" t="str">
        <f>IF(ISNUMBER(B197),MAX(A$11:A196)+1,"")</f>
        <v/>
      </c>
      <c r="B197" s="48"/>
      <c r="C197" s="49"/>
      <c r="D197" s="50" t="str">
        <f>IF(OR(ISBLANK($C197),ISERROR(VLOOKUP(TEXT($C197,"0000"),Events!$L$6:$R$505,3,FALSE)),ISBLANK(VLOOKUP(TEXT($C197,"0000"),Events!$L$6:$R$505,3,FALSE))),"",VLOOKUP(TEXT($C197,"0000"),Events!$L$6:$R$505,3,FALSE))</f>
        <v/>
      </c>
      <c r="E197" s="51" t="str">
        <f>IF(OR(ISBLANK($C197),ISERROR(VLOOKUP(TEXT($C197,"0000"),Events!$L$6:$R$505,2,FALSE)),ISBLANK(VLOOKUP(TEXT($C197,"0000"),Events!$L$6:$R$505,2,FALSE))),"",VLOOKUP(TEXT($C197,"0000"),Events!$L$6:$R$505,2,FALSE))</f>
        <v/>
      </c>
      <c r="F197" s="51"/>
      <c r="G197" s="52" t="str">
        <f t="shared" si="2"/>
        <v/>
      </c>
      <c r="H197" s="53"/>
      <c r="I197" s="51"/>
      <c r="J197" s="51" t="str">
        <f>IF(OR(ISBLANK($C197),ISERROR(VLOOKUP(TEXT($C197,"0000"),Events!$L$6:$R$505,6,FALSE)),ISBLANK(VLOOKUP(TEXT($C197,"0000"),Events!$L$6:$R$505,6,FALSE))),"",VLOOKUP(TEXT($C197,"0000"),Events!$L$6:$R$505,6,FALSE))</f>
        <v/>
      </c>
      <c r="K197" s="50" t="str">
        <f>IF(OR(ISBLANK($C197),ISERROR(VLOOKUP(TEXT($C197,"0000"),Events!$L$6:$R$505,7,FALSE)),ISBLANK(VLOOKUP(TEXT($C197,"0000"),Events!$L$6:$R$505,7,FALSE))),"",VLOOKUP(TEXT($C197,"0000"),Events!$L$6:$R$505,7,FALSE))</f>
        <v/>
      </c>
      <c r="L197" s="50" t="str">
        <f>IF(OR(ISBLANK($C197),ISERROR(VLOOKUP(TEXT($C197,"0000"),Events!$L$6:$R$505,5,FALSE)),ISBLANK(VLOOKUP(TEXT($C197,"0000"),Events!$L$6:$R$505,5,FALSE))),"",VLOOKUP(TEXT($C197,"0000"),Events!$L$6:$R$505,5,FALSE))</f>
        <v/>
      </c>
      <c r="M197" s="50"/>
    </row>
    <row r="198" spans="1:13" ht="14.25" customHeight="1" x14ac:dyDescent="0.25">
      <c r="A198" s="47" t="str">
        <f>IF(ISNUMBER(B198),MAX(A$11:A197)+1,"")</f>
        <v/>
      </c>
      <c r="B198" s="48"/>
      <c r="C198" s="49"/>
      <c r="D198" s="50" t="str">
        <f>IF(OR(ISBLANK($C198),ISERROR(VLOOKUP(TEXT($C198,"0000"),Events!$L$6:$R$505,3,FALSE)),ISBLANK(VLOOKUP(TEXT($C198,"0000"),Events!$L$6:$R$505,3,FALSE))),"",VLOOKUP(TEXT($C198,"0000"),Events!$L$6:$R$505,3,FALSE))</f>
        <v/>
      </c>
      <c r="E198" s="51" t="str">
        <f>IF(OR(ISBLANK($C198),ISERROR(VLOOKUP(TEXT($C198,"0000"),Events!$L$6:$R$505,2,FALSE)),ISBLANK(VLOOKUP(TEXT($C198,"0000"),Events!$L$6:$R$505,2,FALSE))),"",VLOOKUP(TEXT($C198,"0000"),Events!$L$6:$R$505,2,FALSE))</f>
        <v/>
      </c>
      <c r="F198" s="51"/>
      <c r="G198" s="52" t="str">
        <f t="shared" si="2"/>
        <v/>
      </c>
      <c r="H198" s="53"/>
      <c r="I198" s="51"/>
      <c r="J198" s="51" t="str">
        <f>IF(OR(ISBLANK($C198),ISERROR(VLOOKUP(TEXT($C198,"0000"),Events!$L$6:$R$505,6,FALSE)),ISBLANK(VLOOKUP(TEXT($C198,"0000"),Events!$L$6:$R$505,6,FALSE))),"",VLOOKUP(TEXT($C198,"0000"),Events!$L$6:$R$505,6,FALSE))</f>
        <v/>
      </c>
      <c r="K198" s="50" t="str">
        <f>IF(OR(ISBLANK($C198),ISERROR(VLOOKUP(TEXT($C198,"0000"),Events!$L$6:$R$505,7,FALSE)),ISBLANK(VLOOKUP(TEXT($C198,"0000"),Events!$L$6:$R$505,7,FALSE))),"",VLOOKUP(TEXT($C198,"0000"),Events!$L$6:$R$505,7,FALSE))</f>
        <v/>
      </c>
      <c r="L198" s="50" t="str">
        <f>IF(OR(ISBLANK($C198),ISERROR(VLOOKUP(TEXT($C198,"0000"),Events!$L$6:$R$505,5,FALSE)),ISBLANK(VLOOKUP(TEXT($C198,"0000"),Events!$L$6:$R$505,5,FALSE))),"",VLOOKUP(TEXT($C198,"0000"),Events!$L$6:$R$505,5,FALSE))</f>
        <v/>
      </c>
      <c r="M198" s="50"/>
    </row>
    <row r="199" spans="1:13" ht="14.25" customHeight="1" x14ac:dyDescent="0.25">
      <c r="A199" s="47" t="str">
        <f>IF(ISNUMBER(B199),MAX(A$11:A198)+1,"")</f>
        <v/>
      </c>
      <c r="B199" s="48"/>
      <c r="C199" s="49"/>
      <c r="D199" s="50" t="str">
        <f>IF(OR(ISBLANK($C199),ISERROR(VLOOKUP(TEXT($C199,"0000"),Events!$L$6:$R$505,3,FALSE)),ISBLANK(VLOOKUP(TEXT($C199,"0000"),Events!$L$6:$R$505,3,FALSE))),"",VLOOKUP(TEXT($C199,"0000"),Events!$L$6:$R$505,3,FALSE))</f>
        <v/>
      </c>
      <c r="E199" s="51" t="str">
        <f>IF(OR(ISBLANK($C199),ISERROR(VLOOKUP(TEXT($C199,"0000"),Events!$L$6:$R$505,2,FALSE)),ISBLANK(VLOOKUP(TEXT($C199,"0000"),Events!$L$6:$R$505,2,FALSE))),"",VLOOKUP(TEXT($C199,"0000"),Events!$L$6:$R$505,2,FALSE))</f>
        <v/>
      </c>
      <c r="F199" s="51"/>
      <c r="G199" s="52" t="str">
        <f t="shared" si="2"/>
        <v/>
      </c>
      <c r="H199" s="53"/>
      <c r="I199" s="51"/>
      <c r="J199" s="51" t="str">
        <f>IF(OR(ISBLANK($C199),ISERROR(VLOOKUP(TEXT($C199,"0000"),Events!$L$6:$R$505,6,FALSE)),ISBLANK(VLOOKUP(TEXT($C199,"0000"),Events!$L$6:$R$505,6,FALSE))),"",VLOOKUP(TEXT($C199,"0000"),Events!$L$6:$R$505,6,FALSE))</f>
        <v/>
      </c>
      <c r="K199" s="50" t="str">
        <f>IF(OR(ISBLANK($C199),ISERROR(VLOOKUP(TEXT($C199,"0000"),Events!$L$6:$R$505,7,FALSE)),ISBLANK(VLOOKUP(TEXT($C199,"0000"),Events!$L$6:$R$505,7,FALSE))),"",VLOOKUP(TEXT($C199,"0000"),Events!$L$6:$R$505,7,FALSE))</f>
        <v/>
      </c>
      <c r="L199" s="50" t="str">
        <f>IF(OR(ISBLANK($C199),ISERROR(VLOOKUP(TEXT($C199,"0000"),Events!$L$6:$R$505,5,FALSE)),ISBLANK(VLOOKUP(TEXT($C199,"0000"),Events!$L$6:$R$505,5,FALSE))),"",VLOOKUP(TEXT($C199,"0000"),Events!$L$6:$R$505,5,FALSE))</f>
        <v/>
      </c>
      <c r="M199" s="50"/>
    </row>
    <row r="200" spans="1:13" ht="14.25" customHeight="1" x14ac:dyDescent="0.25">
      <c r="A200" s="47" t="str">
        <f>IF(ISNUMBER(B200),MAX(A$11:A199)+1,"")</f>
        <v/>
      </c>
      <c r="B200" s="48"/>
      <c r="C200" s="49"/>
      <c r="D200" s="50" t="str">
        <f>IF(OR(ISBLANK($C200),ISERROR(VLOOKUP(TEXT($C200,"0000"),Events!$L$6:$R$505,3,FALSE)),ISBLANK(VLOOKUP(TEXT($C200,"0000"),Events!$L$6:$R$505,3,FALSE))),"",VLOOKUP(TEXT($C200,"0000"),Events!$L$6:$R$505,3,FALSE))</f>
        <v/>
      </c>
      <c r="E200" s="51" t="str">
        <f>IF(OR(ISBLANK($C200),ISERROR(VLOOKUP(TEXT($C200,"0000"),Events!$L$6:$R$505,2,FALSE)),ISBLANK(VLOOKUP(TEXT($C200,"0000"),Events!$L$6:$R$505,2,FALSE))),"",VLOOKUP(TEXT($C200,"0000"),Events!$L$6:$R$505,2,FALSE))</f>
        <v/>
      </c>
      <c r="F200" s="51"/>
      <c r="G200" s="52" t="str">
        <f t="shared" si="2"/>
        <v/>
      </c>
      <c r="H200" s="53"/>
      <c r="I200" s="51"/>
      <c r="J200" s="51" t="str">
        <f>IF(OR(ISBLANK($C200),ISERROR(VLOOKUP(TEXT($C200,"0000"),Events!$L$6:$R$505,6,FALSE)),ISBLANK(VLOOKUP(TEXT($C200,"0000"),Events!$L$6:$R$505,6,FALSE))),"",VLOOKUP(TEXT($C200,"0000"),Events!$L$6:$R$505,6,FALSE))</f>
        <v/>
      </c>
      <c r="K200" s="50" t="str">
        <f>IF(OR(ISBLANK($C200),ISERROR(VLOOKUP(TEXT($C200,"0000"),Events!$L$6:$R$505,7,FALSE)),ISBLANK(VLOOKUP(TEXT($C200,"0000"),Events!$L$6:$R$505,7,FALSE))),"",VLOOKUP(TEXT($C200,"0000"),Events!$L$6:$R$505,7,FALSE))</f>
        <v/>
      </c>
      <c r="L200" s="50" t="str">
        <f>IF(OR(ISBLANK($C200),ISERROR(VLOOKUP(TEXT($C200,"0000"),Events!$L$6:$R$505,5,FALSE)),ISBLANK(VLOOKUP(TEXT($C200,"0000"),Events!$L$6:$R$505,5,FALSE))),"",VLOOKUP(TEXT($C200,"0000"),Events!$L$6:$R$505,5,FALSE))</f>
        <v/>
      </c>
      <c r="M200" s="50"/>
    </row>
    <row r="201" spans="1:13" ht="14.25" customHeight="1" x14ac:dyDescent="0.25">
      <c r="A201" s="47" t="str">
        <f>IF(ISNUMBER(B201),MAX(A$11:A200)+1,"")</f>
        <v/>
      </c>
      <c r="B201" s="48"/>
      <c r="C201" s="49"/>
      <c r="D201" s="50" t="str">
        <f>IF(OR(ISBLANK($C201),ISERROR(VLOOKUP(TEXT($C201,"0000"),Events!$L$6:$R$505,3,FALSE)),ISBLANK(VLOOKUP(TEXT($C201,"0000"),Events!$L$6:$R$505,3,FALSE))),"",VLOOKUP(TEXT($C201,"0000"),Events!$L$6:$R$505,3,FALSE))</f>
        <v/>
      </c>
      <c r="E201" s="51" t="str">
        <f>IF(OR(ISBLANK($C201),ISERROR(VLOOKUP(TEXT($C201,"0000"),Events!$L$6:$R$505,2,FALSE)),ISBLANK(VLOOKUP(TEXT($C201,"0000"),Events!$L$6:$R$505,2,FALSE))),"",VLOOKUP(TEXT($C201,"0000"),Events!$L$6:$R$505,2,FALSE))</f>
        <v/>
      </c>
      <c r="F201" s="51"/>
      <c r="G201" s="52" t="str">
        <f t="shared" si="2"/>
        <v/>
      </c>
      <c r="H201" s="53"/>
      <c r="I201" s="51"/>
      <c r="J201" s="51" t="str">
        <f>IF(OR(ISBLANK($C201),ISERROR(VLOOKUP(TEXT($C201,"0000"),Events!$L$6:$R$505,6,FALSE)),ISBLANK(VLOOKUP(TEXT($C201,"0000"),Events!$L$6:$R$505,6,FALSE))),"",VLOOKUP(TEXT($C201,"0000"),Events!$L$6:$R$505,6,FALSE))</f>
        <v/>
      </c>
      <c r="K201" s="50" t="str">
        <f>IF(OR(ISBLANK($C201),ISERROR(VLOOKUP(TEXT($C201,"0000"),Events!$L$6:$R$505,7,FALSE)),ISBLANK(VLOOKUP(TEXT($C201,"0000"),Events!$L$6:$R$505,7,FALSE))),"",VLOOKUP(TEXT($C201,"0000"),Events!$L$6:$R$505,7,FALSE))</f>
        <v/>
      </c>
      <c r="L201" s="50" t="str">
        <f>IF(OR(ISBLANK($C201),ISERROR(VLOOKUP(TEXT($C201,"0000"),Events!$L$6:$R$505,5,FALSE)),ISBLANK(VLOOKUP(TEXT($C201,"0000"),Events!$L$6:$R$505,5,FALSE))),"",VLOOKUP(TEXT($C201,"0000"),Events!$L$6:$R$505,5,FALSE))</f>
        <v/>
      </c>
      <c r="M201" s="50"/>
    </row>
    <row r="202" spans="1:13" ht="14.25" customHeight="1" x14ac:dyDescent="0.25">
      <c r="A202" s="47" t="str">
        <f>IF(ISNUMBER(B202),MAX(A$11:A201)+1,"")</f>
        <v/>
      </c>
      <c r="B202" s="48"/>
      <c r="C202" s="49"/>
      <c r="D202" s="50" t="str">
        <f>IF(OR(ISBLANK($C202),ISERROR(VLOOKUP(TEXT($C202,"0000"),Events!$L$6:$R$505,3,FALSE)),ISBLANK(VLOOKUP(TEXT($C202,"0000"),Events!$L$6:$R$505,3,FALSE))),"",VLOOKUP(TEXT($C202,"0000"),Events!$L$6:$R$505,3,FALSE))</f>
        <v/>
      </c>
      <c r="E202" s="51" t="str">
        <f>IF(OR(ISBLANK($C202),ISERROR(VLOOKUP(TEXT($C202,"0000"),Events!$L$6:$R$505,2,FALSE)),ISBLANK(VLOOKUP(TEXT($C202,"0000"),Events!$L$6:$R$505,2,FALSE))),"",VLOOKUP(TEXT($C202,"0000"),Events!$L$6:$R$505,2,FALSE))</f>
        <v/>
      </c>
      <c r="F202" s="51"/>
      <c r="G202" s="52" t="str">
        <f t="shared" si="2"/>
        <v/>
      </c>
      <c r="H202" s="53"/>
      <c r="I202" s="51"/>
      <c r="J202" s="51" t="str">
        <f>IF(OR(ISBLANK($C202),ISERROR(VLOOKUP(TEXT($C202,"0000"),Events!$L$6:$R$505,6,FALSE)),ISBLANK(VLOOKUP(TEXT($C202,"0000"),Events!$L$6:$R$505,6,FALSE))),"",VLOOKUP(TEXT($C202,"0000"),Events!$L$6:$R$505,6,FALSE))</f>
        <v/>
      </c>
      <c r="K202" s="50" t="str">
        <f>IF(OR(ISBLANK($C202),ISERROR(VLOOKUP(TEXT($C202,"0000"),Events!$L$6:$R$505,7,FALSE)),ISBLANK(VLOOKUP(TEXT($C202,"0000"),Events!$L$6:$R$505,7,FALSE))),"",VLOOKUP(TEXT($C202,"0000"),Events!$L$6:$R$505,7,FALSE))</f>
        <v/>
      </c>
      <c r="L202" s="50" t="str">
        <f>IF(OR(ISBLANK($C202),ISERROR(VLOOKUP(TEXT($C202,"0000"),Events!$L$6:$R$505,5,FALSE)),ISBLANK(VLOOKUP(TEXT($C202,"0000"),Events!$L$6:$R$505,5,FALSE))),"",VLOOKUP(TEXT($C202,"0000"),Events!$L$6:$R$505,5,FALSE))</f>
        <v/>
      </c>
      <c r="M202" s="50"/>
    </row>
    <row r="203" spans="1:13" ht="14.25" customHeight="1" x14ac:dyDescent="0.25">
      <c r="A203" s="47" t="str">
        <f>IF(ISNUMBER(B203),MAX(A$11:A202)+1,"")</f>
        <v/>
      </c>
      <c r="B203" s="48"/>
      <c r="C203" s="49"/>
      <c r="D203" s="50" t="str">
        <f>IF(OR(ISBLANK($C203),ISERROR(VLOOKUP(TEXT($C203,"0000"),Events!$L$6:$R$505,3,FALSE)),ISBLANK(VLOOKUP(TEXT($C203,"0000"),Events!$L$6:$R$505,3,FALSE))),"",VLOOKUP(TEXT($C203,"0000"),Events!$L$6:$R$505,3,FALSE))</f>
        <v/>
      </c>
      <c r="E203" s="51" t="str">
        <f>IF(OR(ISBLANK($C203),ISERROR(VLOOKUP(TEXT($C203,"0000"),Events!$L$6:$R$505,2,FALSE)),ISBLANK(VLOOKUP(TEXT($C203,"0000"),Events!$L$6:$R$505,2,FALSE))),"",VLOOKUP(TEXT($C203,"0000"),Events!$L$6:$R$505,2,FALSE))</f>
        <v/>
      </c>
      <c r="F203" s="51"/>
      <c r="G203" s="52" t="str">
        <f t="shared" si="2"/>
        <v/>
      </c>
      <c r="H203" s="53"/>
      <c r="I203" s="51"/>
      <c r="J203" s="51" t="str">
        <f>IF(OR(ISBLANK($C203),ISERROR(VLOOKUP(TEXT($C203,"0000"),Events!$L$6:$R$505,6,FALSE)),ISBLANK(VLOOKUP(TEXT($C203,"0000"),Events!$L$6:$R$505,6,FALSE))),"",VLOOKUP(TEXT($C203,"0000"),Events!$L$6:$R$505,6,FALSE))</f>
        <v/>
      </c>
      <c r="K203" s="50" t="str">
        <f>IF(OR(ISBLANK($C203),ISERROR(VLOOKUP(TEXT($C203,"0000"),Events!$L$6:$R$505,7,FALSE)),ISBLANK(VLOOKUP(TEXT($C203,"0000"),Events!$L$6:$R$505,7,FALSE))),"",VLOOKUP(TEXT($C203,"0000"),Events!$L$6:$R$505,7,FALSE))</f>
        <v/>
      </c>
      <c r="L203" s="50" t="str">
        <f>IF(OR(ISBLANK($C203),ISERROR(VLOOKUP(TEXT($C203,"0000"),Events!$L$6:$R$505,5,FALSE)),ISBLANK(VLOOKUP(TEXT($C203,"0000"),Events!$L$6:$R$505,5,FALSE))),"",VLOOKUP(TEXT($C203,"0000"),Events!$L$6:$R$505,5,FALSE))</f>
        <v/>
      </c>
      <c r="M203" s="50"/>
    </row>
    <row r="204" spans="1:13" ht="14.25" customHeight="1" x14ac:dyDescent="0.25">
      <c r="A204" s="47" t="str">
        <f>IF(ISNUMBER(B204),MAX(A$11:A203)+1,"")</f>
        <v/>
      </c>
      <c r="B204" s="48"/>
      <c r="C204" s="49"/>
      <c r="D204" s="50" t="str">
        <f>IF(OR(ISBLANK($C204),ISERROR(VLOOKUP(TEXT($C204,"0000"),Events!$L$6:$R$505,3,FALSE)),ISBLANK(VLOOKUP(TEXT($C204,"0000"),Events!$L$6:$R$505,3,FALSE))),"",VLOOKUP(TEXT($C204,"0000"),Events!$L$6:$R$505,3,FALSE))</f>
        <v/>
      </c>
      <c r="E204" s="51" t="str">
        <f>IF(OR(ISBLANK($C204),ISERROR(VLOOKUP(TEXT($C204,"0000"),Events!$L$6:$R$505,2,FALSE)),ISBLANK(VLOOKUP(TEXT($C204,"0000"),Events!$L$6:$R$505,2,FALSE))),"",VLOOKUP(TEXT($C204,"0000"),Events!$L$6:$R$505,2,FALSE))</f>
        <v/>
      </c>
      <c r="F204" s="51"/>
      <c r="G204" s="52" t="str">
        <f t="shared" si="2"/>
        <v/>
      </c>
      <c r="H204" s="53"/>
      <c r="I204" s="51"/>
      <c r="J204" s="51" t="str">
        <f>IF(OR(ISBLANK($C204),ISERROR(VLOOKUP(TEXT($C204,"0000"),Events!$L$6:$R$505,6,FALSE)),ISBLANK(VLOOKUP(TEXT($C204,"0000"),Events!$L$6:$R$505,6,FALSE))),"",VLOOKUP(TEXT($C204,"0000"),Events!$L$6:$R$505,6,FALSE))</f>
        <v/>
      </c>
      <c r="K204" s="50" t="str">
        <f>IF(OR(ISBLANK($C204),ISERROR(VLOOKUP(TEXT($C204,"0000"),Events!$L$6:$R$505,7,FALSE)),ISBLANK(VLOOKUP(TEXT($C204,"0000"),Events!$L$6:$R$505,7,FALSE))),"",VLOOKUP(TEXT($C204,"0000"),Events!$L$6:$R$505,7,FALSE))</f>
        <v/>
      </c>
      <c r="L204" s="50" t="str">
        <f>IF(OR(ISBLANK($C204),ISERROR(VLOOKUP(TEXT($C204,"0000"),Events!$L$6:$R$505,5,FALSE)),ISBLANK(VLOOKUP(TEXT($C204,"0000"),Events!$L$6:$R$505,5,FALSE))),"",VLOOKUP(TEXT($C204,"0000"),Events!$L$6:$R$505,5,FALSE))</f>
        <v/>
      </c>
      <c r="M204" s="50"/>
    </row>
    <row r="205" spans="1:13" ht="14.25" customHeight="1" x14ac:dyDescent="0.25">
      <c r="A205" s="47" t="str">
        <f>IF(ISNUMBER(B205),MAX(A$11:A204)+1,"")</f>
        <v/>
      </c>
      <c r="B205" s="48"/>
      <c r="C205" s="49"/>
      <c r="D205" s="50" t="str">
        <f>IF(OR(ISBLANK($C205),ISERROR(VLOOKUP(TEXT($C205,"0000"),Events!$L$6:$R$505,3,FALSE)),ISBLANK(VLOOKUP(TEXT($C205,"0000"),Events!$L$6:$R$505,3,FALSE))),"",VLOOKUP(TEXT($C205,"0000"),Events!$L$6:$R$505,3,FALSE))</f>
        <v/>
      </c>
      <c r="E205" s="51" t="str">
        <f>IF(OR(ISBLANK($C205),ISERROR(VLOOKUP(TEXT($C205,"0000"),Events!$L$6:$R$505,2,FALSE)),ISBLANK(VLOOKUP(TEXT($C205,"0000"),Events!$L$6:$R$505,2,FALSE))),"",VLOOKUP(TEXT($C205,"0000"),Events!$L$6:$R$505,2,FALSE))</f>
        <v/>
      </c>
      <c r="F205" s="51"/>
      <c r="G205" s="52" t="str">
        <f t="shared" si="2"/>
        <v/>
      </c>
      <c r="H205" s="53"/>
      <c r="I205" s="51"/>
      <c r="J205" s="51" t="str">
        <f>IF(OR(ISBLANK($C205),ISERROR(VLOOKUP(TEXT($C205,"0000"),Events!$L$6:$R$505,6,FALSE)),ISBLANK(VLOOKUP(TEXT($C205,"0000"),Events!$L$6:$R$505,6,FALSE))),"",VLOOKUP(TEXT($C205,"0000"),Events!$L$6:$R$505,6,FALSE))</f>
        <v/>
      </c>
      <c r="K205" s="50" t="str">
        <f>IF(OR(ISBLANK($C205),ISERROR(VLOOKUP(TEXT($C205,"0000"),Events!$L$6:$R$505,7,FALSE)),ISBLANK(VLOOKUP(TEXT($C205,"0000"),Events!$L$6:$R$505,7,FALSE))),"",VLOOKUP(TEXT($C205,"0000"),Events!$L$6:$R$505,7,FALSE))</f>
        <v/>
      </c>
      <c r="L205" s="50" t="str">
        <f>IF(OR(ISBLANK($C205),ISERROR(VLOOKUP(TEXT($C205,"0000"),Events!$L$6:$R$505,5,FALSE)),ISBLANK(VLOOKUP(TEXT($C205,"0000"),Events!$L$6:$R$505,5,FALSE))),"",VLOOKUP(TEXT($C205,"0000"),Events!$L$6:$R$505,5,FALSE))</f>
        <v/>
      </c>
      <c r="M205" s="50"/>
    </row>
    <row r="206" spans="1:13" ht="14.25" customHeight="1" x14ac:dyDescent="0.25">
      <c r="A206" s="47" t="str">
        <f>IF(ISNUMBER(B206),MAX(A$11:A205)+1,"")</f>
        <v/>
      </c>
      <c r="B206" s="48"/>
      <c r="C206" s="49"/>
      <c r="D206" s="50" t="str">
        <f>IF(OR(ISBLANK($C206),ISERROR(VLOOKUP(TEXT($C206,"0000"),Events!$L$6:$R$505,3,FALSE)),ISBLANK(VLOOKUP(TEXT($C206,"0000"),Events!$L$6:$R$505,3,FALSE))),"",VLOOKUP(TEXT($C206,"0000"),Events!$L$6:$R$505,3,FALSE))</f>
        <v/>
      </c>
      <c r="E206" s="51" t="str">
        <f>IF(OR(ISBLANK($C206),ISERROR(VLOOKUP(TEXT($C206,"0000"),Events!$L$6:$R$505,2,FALSE)),ISBLANK(VLOOKUP(TEXT($C206,"0000"),Events!$L$6:$R$505,2,FALSE))),"",VLOOKUP(TEXT($C206,"0000"),Events!$L$6:$R$505,2,FALSE))</f>
        <v/>
      </c>
      <c r="F206" s="51"/>
      <c r="G206" s="52" t="str">
        <f t="shared" si="2"/>
        <v/>
      </c>
      <c r="H206" s="53"/>
      <c r="I206" s="51"/>
      <c r="J206" s="51" t="str">
        <f>IF(OR(ISBLANK($C206),ISERROR(VLOOKUP(TEXT($C206,"0000"),Events!$L$6:$R$505,6,FALSE)),ISBLANK(VLOOKUP(TEXT($C206,"0000"),Events!$L$6:$R$505,6,FALSE))),"",VLOOKUP(TEXT($C206,"0000"),Events!$L$6:$R$505,6,FALSE))</f>
        <v/>
      </c>
      <c r="K206" s="50" t="str">
        <f>IF(OR(ISBLANK($C206),ISERROR(VLOOKUP(TEXT($C206,"0000"),Events!$L$6:$R$505,7,FALSE)),ISBLANK(VLOOKUP(TEXT($C206,"0000"),Events!$L$6:$R$505,7,FALSE))),"",VLOOKUP(TEXT($C206,"0000"),Events!$L$6:$R$505,7,FALSE))</f>
        <v/>
      </c>
      <c r="L206" s="50" t="str">
        <f>IF(OR(ISBLANK($C206),ISERROR(VLOOKUP(TEXT($C206,"0000"),Events!$L$6:$R$505,5,FALSE)),ISBLANK(VLOOKUP(TEXT($C206,"0000"),Events!$L$6:$R$505,5,FALSE))),"",VLOOKUP(TEXT($C206,"0000"),Events!$L$6:$R$505,5,FALSE))</f>
        <v/>
      </c>
      <c r="M206" s="50"/>
    </row>
    <row r="207" spans="1:13" ht="14.25" customHeight="1" x14ac:dyDescent="0.25">
      <c r="A207" s="47" t="str">
        <f>IF(ISNUMBER(B207),MAX(A$11:A206)+1,"")</f>
        <v/>
      </c>
      <c r="B207" s="48"/>
      <c r="C207" s="49"/>
      <c r="D207" s="50" t="str">
        <f>IF(OR(ISBLANK($C207),ISERROR(VLOOKUP(TEXT($C207,"0000"),Events!$L$6:$R$505,3,FALSE)),ISBLANK(VLOOKUP(TEXT($C207,"0000"),Events!$L$6:$R$505,3,FALSE))),"",VLOOKUP(TEXT($C207,"0000"),Events!$L$6:$R$505,3,FALSE))</f>
        <v/>
      </c>
      <c r="E207" s="51" t="str">
        <f>IF(OR(ISBLANK($C207),ISERROR(VLOOKUP(TEXT($C207,"0000"),Events!$L$6:$R$505,2,FALSE)),ISBLANK(VLOOKUP(TEXT($C207,"0000"),Events!$L$6:$R$505,2,FALSE))),"",VLOOKUP(TEXT($C207,"0000"),Events!$L$6:$R$505,2,FALSE))</f>
        <v/>
      </c>
      <c r="F207" s="51"/>
      <c r="G207" s="52" t="str">
        <f t="shared" si="2"/>
        <v/>
      </c>
      <c r="H207" s="53"/>
      <c r="I207" s="51"/>
      <c r="J207" s="51" t="str">
        <f>IF(OR(ISBLANK($C207),ISERROR(VLOOKUP(TEXT($C207,"0000"),Events!$L$6:$R$505,6,FALSE)),ISBLANK(VLOOKUP(TEXT($C207,"0000"),Events!$L$6:$R$505,6,FALSE))),"",VLOOKUP(TEXT($C207,"0000"),Events!$L$6:$R$505,6,FALSE))</f>
        <v/>
      </c>
      <c r="K207" s="50" t="str">
        <f>IF(OR(ISBLANK($C207),ISERROR(VLOOKUP(TEXT($C207,"0000"),Events!$L$6:$R$505,7,FALSE)),ISBLANK(VLOOKUP(TEXT($C207,"0000"),Events!$L$6:$R$505,7,FALSE))),"",VLOOKUP(TEXT($C207,"0000"),Events!$L$6:$R$505,7,FALSE))</f>
        <v/>
      </c>
      <c r="L207" s="50" t="str">
        <f>IF(OR(ISBLANK($C207),ISERROR(VLOOKUP(TEXT($C207,"0000"),Events!$L$6:$R$505,5,FALSE)),ISBLANK(VLOOKUP(TEXT($C207,"0000"),Events!$L$6:$R$505,5,FALSE))),"",VLOOKUP(TEXT($C207,"0000"),Events!$L$6:$R$505,5,FALSE))</f>
        <v/>
      </c>
      <c r="M207" s="50"/>
    </row>
    <row r="208" spans="1:13" ht="14.25" customHeight="1" x14ac:dyDescent="0.25">
      <c r="A208" s="47" t="str">
        <f>IF(ISNUMBER(B208),MAX(A$11:A207)+1,"")</f>
        <v/>
      </c>
      <c r="B208" s="48"/>
      <c r="C208" s="49"/>
      <c r="D208" s="50" t="str">
        <f>IF(OR(ISBLANK($C208),ISERROR(VLOOKUP(TEXT($C208,"0000"),Events!$L$6:$R$505,3,FALSE)),ISBLANK(VLOOKUP(TEXT($C208,"0000"),Events!$L$6:$R$505,3,FALSE))),"",VLOOKUP(TEXT($C208,"0000"),Events!$L$6:$R$505,3,FALSE))</f>
        <v/>
      </c>
      <c r="E208" s="51" t="str">
        <f>IF(OR(ISBLANK($C208),ISERROR(VLOOKUP(TEXT($C208,"0000"),Events!$L$6:$R$505,2,FALSE)),ISBLANK(VLOOKUP(TEXT($C208,"0000"),Events!$L$6:$R$505,2,FALSE))),"",VLOOKUP(TEXT($C208,"0000"),Events!$L$6:$R$505,2,FALSE))</f>
        <v/>
      </c>
      <c r="F208" s="51"/>
      <c r="G208" s="52" t="str">
        <f t="shared" si="2"/>
        <v/>
      </c>
      <c r="H208" s="53"/>
      <c r="I208" s="51"/>
      <c r="J208" s="51" t="str">
        <f>IF(OR(ISBLANK($C208),ISERROR(VLOOKUP(TEXT($C208,"0000"),Events!$L$6:$R$505,6,FALSE)),ISBLANK(VLOOKUP(TEXT($C208,"0000"),Events!$L$6:$R$505,6,FALSE))),"",VLOOKUP(TEXT($C208,"0000"),Events!$L$6:$R$505,6,FALSE))</f>
        <v/>
      </c>
      <c r="K208" s="50" t="str">
        <f>IF(OR(ISBLANK($C208),ISERROR(VLOOKUP(TEXT($C208,"0000"),Events!$L$6:$R$505,7,FALSE)),ISBLANK(VLOOKUP(TEXT($C208,"0000"),Events!$L$6:$R$505,7,FALSE))),"",VLOOKUP(TEXT($C208,"0000"),Events!$L$6:$R$505,7,FALSE))</f>
        <v/>
      </c>
      <c r="L208" s="50" t="str">
        <f>IF(OR(ISBLANK($C208),ISERROR(VLOOKUP(TEXT($C208,"0000"),Events!$L$6:$R$505,5,FALSE)),ISBLANK(VLOOKUP(TEXT($C208,"0000"),Events!$L$6:$R$505,5,FALSE))),"",VLOOKUP(TEXT($C208,"0000"),Events!$L$6:$R$505,5,FALSE))</f>
        <v/>
      </c>
      <c r="M208" s="50"/>
    </row>
    <row r="209" spans="1:13" ht="14.25" customHeight="1" x14ac:dyDescent="0.25">
      <c r="A209" s="47" t="str">
        <f>IF(ISNUMBER(B209),MAX(A$11:A208)+1,"")</f>
        <v/>
      </c>
      <c r="B209" s="48"/>
      <c r="C209" s="49"/>
      <c r="D209" s="50" t="str">
        <f>IF(OR(ISBLANK($C209),ISERROR(VLOOKUP(TEXT($C209,"0000"),Events!$L$6:$R$505,3,FALSE)),ISBLANK(VLOOKUP(TEXT($C209,"0000"),Events!$L$6:$R$505,3,FALSE))),"",VLOOKUP(TEXT($C209,"0000"),Events!$L$6:$R$505,3,FALSE))</f>
        <v/>
      </c>
      <c r="E209" s="51" t="str">
        <f>IF(OR(ISBLANK($C209),ISERROR(VLOOKUP(TEXT($C209,"0000"),Events!$L$6:$R$505,2,FALSE)),ISBLANK(VLOOKUP(TEXT($C209,"0000"),Events!$L$6:$R$505,2,FALSE))),"",VLOOKUP(TEXT($C209,"0000"),Events!$L$6:$R$505,2,FALSE))</f>
        <v/>
      </c>
      <c r="F209" s="51"/>
      <c r="G209" s="52" t="str">
        <f t="shared" ref="G209:G211" si="3">IF(ISNUMBER(F209),"km","")</f>
        <v/>
      </c>
      <c r="H209" s="53"/>
      <c r="I209" s="51"/>
      <c r="J209" s="51" t="str">
        <f>IF(OR(ISBLANK($C209),ISERROR(VLOOKUP(TEXT($C209,"0000"),Events!$L$6:$R$505,6,FALSE)),ISBLANK(VLOOKUP(TEXT($C209,"0000"),Events!$L$6:$R$505,6,FALSE))),"",VLOOKUP(TEXT($C209,"0000"),Events!$L$6:$R$505,6,FALSE))</f>
        <v/>
      </c>
      <c r="K209" s="50" t="str">
        <f>IF(OR(ISBLANK($C209),ISERROR(VLOOKUP(TEXT($C209,"0000"),Events!$L$6:$R$505,7,FALSE)),ISBLANK(VLOOKUP(TEXT($C209,"0000"),Events!$L$6:$R$505,7,FALSE))),"",VLOOKUP(TEXT($C209,"0000"),Events!$L$6:$R$505,7,FALSE))</f>
        <v/>
      </c>
      <c r="L209" s="50" t="str">
        <f>IF(OR(ISBLANK($C209),ISERROR(VLOOKUP(TEXT($C209,"0000"),Events!$L$6:$R$505,5,FALSE)),ISBLANK(VLOOKUP(TEXT($C209,"0000"),Events!$L$6:$R$505,5,FALSE))),"",VLOOKUP(TEXT($C209,"0000"),Events!$L$6:$R$505,5,FALSE))</f>
        <v/>
      </c>
      <c r="M209" s="50"/>
    </row>
    <row r="210" spans="1:13" ht="14.25" customHeight="1" x14ac:dyDescent="0.25">
      <c r="A210" s="47" t="str">
        <f>IF(ISNUMBER(B210),MAX(A$11:A209)+1,"")</f>
        <v/>
      </c>
      <c r="B210" s="48"/>
      <c r="C210" s="49"/>
      <c r="D210" s="50" t="str">
        <f>IF(OR(ISBLANK($C210),ISERROR(VLOOKUP(TEXT($C210,"0000"),Events!$L$6:$R$505,3,FALSE)),ISBLANK(VLOOKUP(TEXT($C210,"0000"),Events!$L$6:$R$505,3,FALSE))),"",VLOOKUP(TEXT($C210,"0000"),Events!$L$6:$R$505,3,FALSE))</f>
        <v/>
      </c>
      <c r="E210" s="51" t="str">
        <f>IF(OR(ISBLANK($C210),ISERROR(VLOOKUP(TEXT($C210,"0000"),Events!$L$6:$R$505,2,FALSE)),ISBLANK(VLOOKUP(TEXT($C210,"0000"),Events!$L$6:$R$505,2,FALSE))),"",VLOOKUP(TEXT($C210,"0000"),Events!$L$6:$R$505,2,FALSE))</f>
        <v/>
      </c>
      <c r="F210" s="51"/>
      <c r="G210" s="52" t="str">
        <f t="shared" si="3"/>
        <v/>
      </c>
      <c r="H210" s="53"/>
      <c r="I210" s="51"/>
      <c r="J210" s="51" t="str">
        <f>IF(OR(ISBLANK($C210),ISERROR(VLOOKUP(TEXT($C210,"0000"),Events!$L$6:$R$505,6,FALSE)),ISBLANK(VLOOKUP(TEXT($C210,"0000"),Events!$L$6:$R$505,6,FALSE))),"",VLOOKUP(TEXT($C210,"0000"),Events!$L$6:$R$505,6,FALSE))</f>
        <v/>
      </c>
      <c r="K210" s="50" t="str">
        <f>IF(OR(ISBLANK($C210),ISERROR(VLOOKUP(TEXT($C210,"0000"),Events!$L$6:$R$505,7,FALSE)),ISBLANK(VLOOKUP(TEXT($C210,"0000"),Events!$L$6:$R$505,7,FALSE))),"",VLOOKUP(TEXT($C210,"0000"),Events!$L$6:$R$505,7,FALSE))</f>
        <v/>
      </c>
      <c r="L210" s="50" t="str">
        <f>IF(OR(ISBLANK($C210),ISERROR(VLOOKUP(TEXT($C210,"0000"),Events!$L$6:$R$505,5,FALSE)),ISBLANK(VLOOKUP(TEXT($C210,"0000"),Events!$L$6:$R$505,5,FALSE))),"",VLOOKUP(TEXT($C210,"0000"),Events!$L$6:$R$505,5,FALSE))</f>
        <v/>
      </c>
      <c r="M210" s="50"/>
    </row>
    <row r="211" spans="1:13" ht="14.25" customHeight="1" x14ac:dyDescent="0.25">
      <c r="A211" s="47" t="str">
        <f>IF(ISNUMBER(B211),MAX(A$11:A210)+1,"")</f>
        <v/>
      </c>
      <c r="B211" s="48"/>
      <c r="C211" s="49"/>
      <c r="D211" s="50" t="str">
        <f>IF(OR(ISBLANK($C211),ISERROR(VLOOKUP(TEXT($C211,"0000"),Events!$L$6:$R$505,3,FALSE)),ISBLANK(VLOOKUP(TEXT($C211,"0000"),Events!$L$6:$R$505,3,FALSE))),"",VLOOKUP(TEXT($C211,"0000"),Events!$L$6:$R$505,3,FALSE))</f>
        <v/>
      </c>
      <c r="E211" s="51" t="str">
        <f>IF(OR(ISBLANK($C211),ISERROR(VLOOKUP(TEXT($C211,"0000"),Events!$L$6:$R$505,2,FALSE)),ISBLANK(VLOOKUP(TEXT($C211,"0000"),Events!$L$6:$R$505,2,FALSE))),"",VLOOKUP(TEXT($C211,"0000"),Events!$L$6:$R$505,2,FALSE))</f>
        <v/>
      </c>
      <c r="F211" s="51"/>
      <c r="G211" s="52" t="str">
        <f t="shared" si="3"/>
        <v/>
      </c>
      <c r="H211" s="53"/>
      <c r="I211" s="51"/>
      <c r="J211" s="51" t="str">
        <f>IF(OR(ISBLANK($C211),ISERROR(VLOOKUP(TEXT($C211,"0000"),Events!$L$6:$R$505,6,FALSE)),ISBLANK(VLOOKUP(TEXT($C211,"0000"),Events!$L$6:$R$505,6,FALSE))),"",VLOOKUP(TEXT($C211,"0000"),Events!$L$6:$R$505,6,FALSE))</f>
        <v/>
      </c>
      <c r="K211" s="50" t="str">
        <f>IF(OR(ISBLANK($C211),ISERROR(VLOOKUP(TEXT($C211,"0000"),Events!$L$6:$R$505,7,FALSE)),ISBLANK(VLOOKUP(TEXT($C211,"0000"),Events!$L$6:$R$505,7,FALSE))),"",VLOOKUP(TEXT($C211,"0000"),Events!$L$6:$R$505,7,FALSE))</f>
        <v/>
      </c>
      <c r="L211" s="50" t="str">
        <f>IF(OR(ISBLANK($C211),ISERROR(VLOOKUP(TEXT($C211,"0000"),Events!$L$6:$R$505,5,FALSE)),ISBLANK(VLOOKUP(TEXT($C211,"0000"),Events!$L$6:$R$505,5,FALSE))),"",VLOOKUP(TEXT($C211,"0000"),Events!$L$6:$R$505,5,FALSE))</f>
        <v/>
      </c>
      <c r="M211" s="50"/>
    </row>
    <row r="212" spans="1:13" s="5" customFormat="1" ht="3" customHeight="1" x14ac:dyDescent="0.25">
      <c r="A212" s="10"/>
      <c r="B212" s="7"/>
      <c r="C212" s="11"/>
      <c r="D212" s="8"/>
      <c r="E212" s="9"/>
      <c r="F212" s="9"/>
      <c r="G212" s="10"/>
      <c r="H212" s="9"/>
      <c r="I212" s="9"/>
      <c r="J212" s="9"/>
      <c r="K212" s="8"/>
      <c r="L212" s="35"/>
      <c r="M212" s="8"/>
    </row>
    <row r="213" spans="1:13" s="15" customFormat="1" ht="14.25" customHeight="1" x14ac:dyDescent="0.25">
      <c r="A213" s="16" t="s">
        <v>728</v>
      </c>
      <c r="B213" s="16"/>
      <c r="C213" s="16"/>
      <c r="D213" s="16"/>
      <c r="E213" s="31"/>
      <c r="F213" s="16"/>
      <c r="G213" s="45"/>
      <c r="H213" s="16"/>
      <c r="I213" s="16"/>
      <c r="J213" s="16"/>
      <c r="K213" s="16"/>
      <c r="L213" s="33"/>
      <c r="M213" s="16"/>
    </row>
    <row r="214" spans="1:13" s="15" customFormat="1" ht="14.25" customHeight="1" x14ac:dyDescent="0.25">
      <c r="E214" s="17"/>
      <c r="G214" s="18"/>
    </row>
    <row r="215" spans="1:13" s="15" customFormat="1" ht="14.25" customHeight="1" x14ac:dyDescent="0.25">
      <c r="E215" s="17"/>
      <c r="G215" s="18"/>
    </row>
    <row r="216" spans="1:13" s="15" customFormat="1" ht="14.25" customHeight="1" x14ac:dyDescent="0.25">
      <c r="E216" s="17"/>
      <c r="G216" s="18"/>
    </row>
    <row r="217" spans="1:13" s="15" customFormat="1" ht="14.25" customHeight="1" x14ac:dyDescent="0.25">
      <c r="E217" s="17"/>
      <c r="G217" s="18"/>
    </row>
    <row r="218" spans="1:13" s="15" customFormat="1" ht="14.25" customHeight="1" x14ac:dyDescent="0.25">
      <c r="E218" s="17"/>
      <c r="G218" s="18"/>
    </row>
    <row r="219" spans="1:13" s="15" customFormat="1" ht="14.25" customHeight="1" x14ac:dyDescent="0.25">
      <c r="E219" s="17"/>
      <c r="G219" s="18"/>
    </row>
    <row r="220" spans="1:13" s="15" customFormat="1" ht="14.25" customHeight="1" x14ac:dyDescent="0.25">
      <c r="E220" s="17"/>
      <c r="G220" s="18"/>
    </row>
    <row r="221" spans="1:13" s="15" customFormat="1" ht="14.25" customHeight="1" x14ac:dyDescent="0.25">
      <c r="A221" s="17"/>
      <c r="B221" s="17"/>
      <c r="C221" s="17"/>
      <c r="E221" s="17"/>
      <c r="F221" s="17"/>
      <c r="G221" s="46"/>
      <c r="H221" s="17"/>
      <c r="I221" s="17"/>
    </row>
    <row r="222" spans="1:13" s="15" customFormat="1" ht="14.25" customHeight="1" x14ac:dyDescent="0.25">
      <c r="A222" s="17"/>
      <c r="B222" s="17"/>
      <c r="C222" s="17"/>
      <c r="E222" s="17"/>
      <c r="F222" s="17"/>
      <c r="G222" s="46"/>
      <c r="H222" s="17"/>
      <c r="I222" s="17"/>
    </row>
  </sheetData>
  <sheetProtection sheet="1" formatCells="0" formatColumns="0" formatRows="0" selectLockedCells="1"/>
  <mergeCells count="1">
    <mergeCell ref="C4:D4"/>
  </mergeCells>
  <conditionalFormatting sqref="I12:I212">
    <cfRule type="expression" dxfId="6" priority="6" stopIfTrue="1">
      <formula>LEFT($I12,1)="N"</formula>
    </cfRule>
  </conditionalFormatting>
  <conditionalFormatting sqref="F12:F212">
    <cfRule type="top10" dxfId="5" priority="3" rank="1"/>
    <cfRule type="top10" dxfId="4" priority="4" bottom="1" rank="1"/>
  </conditionalFormatting>
  <conditionalFormatting sqref="A12:M212">
    <cfRule type="expression" dxfId="3" priority="12" stopIfTrue="1">
      <formula>AND(OR(ISNUMBER($B12),ISNUMBER($C12)),ISODD(ROW()))</formula>
    </cfRule>
    <cfRule type="expression" dxfId="2" priority="16" stopIfTrue="1">
      <formula>OR(ISNUMBER($B12),ISNUMBER($C12))</formula>
    </cfRule>
  </conditionalFormatting>
  <dataValidations disablePrompts="1" count="5">
    <dataValidation type="list" allowBlank="1" showInputMessage="1" promptTitle="Select &quot;Y&quot; or &quot;N&quot;" sqref="H212 I109:I212 I12:I107" xr:uid="{00000000-0002-0000-0000-000000000000}">
      <formula1>"Y, N"</formula1>
    </dataValidation>
    <dataValidation type="list" allowBlank="1" showInputMessage="1" promptTitle="Select from Drop-Down List" sqref="E212" xr:uid="{00000000-0002-0000-0000-000001000000}">
      <formula1>"Walk, Bike, Swim, Ski"</formula1>
    </dataValidation>
    <dataValidation allowBlank="1" showInputMessage="1" promptTitle="Select from Drop-Down List" sqref="J12:L211 D12:D211" xr:uid="{00000000-0002-0000-0000-000002000000}"/>
    <dataValidation allowBlank="1" showInputMessage="1" promptTitle="Select &quot;Y&quot; or &quot;N&quot;" sqref="H12:H211" xr:uid="{85F6C923-462E-4656-983F-063D39ACD79C}"/>
    <dataValidation type="list" allowBlank="1" showInputMessage="1" promptTitle="Select from Drop-Down List" sqref="E12:E211" xr:uid="{00E31569-B566-49C5-84A3-4833FA9BBED7}">
      <formula1>"YRW, YRSW, YRB, YRS, YRXS"</formula1>
    </dataValidation>
  </dataValidations>
  <printOptions horizontalCentered="1"/>
  <pageMargins left="0.2" right="0.2" top="0.5" bottom="0.6" header="0.3" footer="0.3"/>
  <pageSetup scale="81" fitToHeight="0" orientation="landscape" horizontalDpi="360" verticalDpi="360" r:id="rId1"/>
  <headerFooter>
    <oddFooter>&amp;L&amp;D&amp;RPage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507"/>
  <sheetViews>
    <sheetView workbookViewId="0">
      <pane ySplit="5" topLeftCell="A6" activePane="bottomLeft" state="frozen"/>
      <selection activeCell="C1" sqref="C1"/>
      <selection pane="bottomLeft" activeCell="N6" sqref="N6"/>
    </sheetView>
  </sheetViews>
  <sheetFormatPr defaultRowHeight="15" x14ac:dyDescent="0.25"/>
  <cols>
    <col min="1" max="1" width="7" style="57" bestFit="1" customWidth="1"/>
    <col min="2" max="2" width="11.140625" style="57" bestFit="1" customWidth="1"/>
    <col min="3" max="3" width="7.140625" style="57" bestFit="1" customWidth="1"/>
    <col min="4" max="4" width="17.140625" style="57" customWidth="1"/>
    <col min="5" max="5" width="5.28515625" style="57" bestFit="1" customWidth="1"/>
    <col min="6" max="6" width="4.5703125" style="57" bestFit="1" customWidth="1"/>
    <col min="7" max="7" width="9.42578125" style="57" customWidth="1"/>
    <col min="8" max="8" width="10.140625" style="57" bestFit="1" customWidth="1"/>
    <col min="9" max="9" width="10.42578125" style="57" bestFit="1" customWidth="1"/>
    <col min="10" max="10" width="6.42578125" style="57" customWidth="1"/>
    <col min="11" max="11" width="1.28515625" style="58" customWidth="1"/>
    <col min="12" max="12" width="9.140625" style="59"/>
    <col min="13" max="13" width="6" style="59" bestFit="1" customWidth="1"/>
    <col min="14" max="14" width="35.7109375" style="57" customWidth="1"/>
    <col min="15" max="15" width="7" style="59" customWidth="1"/>
    <col min="16" max="16" width="28.140625" style="57" bestFit="1" customWidth="1"/>
    <col min="17" max="17" width="5.5703125" style="59" bestFit="1" customWidth="1"/>
    <col min="18" max="18" width="17.85546875" style="59" bestFit="1" customWidth="1"/>
    <col min="19" max="19" width="1.140625" style="61" customWidth="1"/>
    <col min="20" max="20" width="6.85546875" style="62" customWidth="1"/>
    <col min="21" max="21" width="31.7109375" style="63" customWidth="1"/>
    <col min="22" max="22" width="10.42578125" style="57" bestFit="1" customWidth="1"/>
    <col min="23" max="23" width="4.7109375" style="65" customWidth="1"/>
    <col min="24" max="24" width="5.42578125" style="57" customWidth="1"/>
    <col min="25" max="25" width="9.140625" style="59"/>
    <col min="26" max="16384" width="9.140625" style="57"/>
  </cols>
  <sheetData>
    <row r="1" spans="1:25" ht="18.75" x14ac:dyDescent="0.25">
      <c r="L1" s="57"/>
      <c r="O1" s="60" t="s">
        <v>747</v>
      </c>
      <c r="V1" s="64" t="s">
        <v>745</v>
      </c>
    </row>
    <row r="2" spans="1:25" ht="18.75" x14ac:dyDescent="0.25">
      <c r="F2" s="66" t="s">
        <v>1680</v>
      </c>
      <c r="K2" s="67"/>
      <c r="O2" s="66" t="s">
        <v>715</v>
      </c>
      <c r="R2" s="57"/>
      <c r="S2" s="67"/>
      <c r="U2" s="68" t="s">
        <v>733</v>
      </c>
    </row>
    <row r="3" spans="1:25" x14ac:dyDescent="0.25">
      <c r="F3" s="20" t="s">
        <v>42</v>
      </c>
      <c r="K3" s="67"/>
      <c r="O3" s="23" t="s">
        <v>1682</v>
      </c>
      <c r="R3" s="57"/>
      <c r="S3" s="67"/>
      <c r="U3" s="69" t="s">
        <v>42</v>
      </c>
      <c r="W3" s="70"/>
    </row>
    <row r="4" spans="1:25" ht="15" customHeight="1" x14ac:dyDescent="0.25">
      <c r="J4" s="40" t="s">
        <v>734</v>
      </c>
      <c r="K4" s="67"/>
      <c r="L4" s="71" t="s">
        <v>1683</v>
      </c>
      <c r="O4" s="23" t="s">
        <v>718</v>
      </c>
      <c r="P4" s="23" t="s">
        <v>718</v>
      </c>
      <c r="Q4" s="23"/>
      <c r="R4" s="39"/>
      <c r="S4" s="67"/>
      <c r="W4" s="72" t="s">
        <v>738</v>
      </c>
    </row>
    <row r="5" spans="1:25" ht="15" customHeight="1" x14ac:dyDescent="0.25">
      <c r="A5" s="41" t="s">
        <v>35</v>
      </c>
      <c r="B5" s="41" t="s">
        <v>709</v>
      </c>
      <c r="C5" s="41" t="s">
        <v>12</v>
      </c>
      <c r="D5" s="41" t="s">
        <v>5</v>
      </c>
      <c r="E5" s="41" t="s">
        <v>4</v>
      </c>
      <c r="F5" s="41" t="s">
        <v>710</v>
      </c>
      <c r="G5" s="41" t="s">
        <v>711</v>
      </c>
      <c r="H5" s="41" t="s">
        <v>712</v>
      </c>
      <c r="I5" s="41" t="s">
        <v>713</v>
      </c>
      <c r="J5" s="41" t="s">
        <v>714</v>
      </c>
      <c r="K5" s="67"/>
      <c r="L5" s="73" t="s">
        <v>716</v>
      </c>
      <c r="M5" s="73" t="s">
        <v>12</v>
      </c>
      <c r="N5" s="74" t="s">
        <v>717</v>
      </c>
      <c r="O5" s="73" t="s">
        <v>35</v>
      </c>
      <c r="P5" s="73" t="s">
        <v>730</v>
      </c>
      <c r="Q5" s="73" t="s">
        <v>4</v>
      </c>
      <c r="R5" s="73" t="s">
        <v>5</v>
      </c>
      <c r="S5" s="67"/>
      <c r="T5" s="75" t="s">
        <v>713</v>
      </c>
      <c r="U5" s="76" t="s">
        <v>729</v>
      </c>
      <c r="V5" s="77" t="s">
        <v>737</v>
      </c>
      <c r="W5" s="77" t="s">
        <v>739</v>
      </c>
      <c r="X5" s="77" t="s">
        <v>4</v>
      </c>
      <c r="Y5" s="77" t="s">
        <v>1687</v>
      </c>
    </row>
    <row r="6" spans="1:25" s="5" customFormat="1" ht="15" customHeight="1" x14ac:dyDescent="0.25">
      <c r="A6" s="42"/>
      <c r="B6" s="43" t="s">
        <v>731</v>
      </c>
      <c r="C6" s="55"/>
      <c r="D6" s="55"/>
      <c r="E6" s="55"/>
      <c r="F6" s="55"/>
      <c r="G6" s="55"/>
      <c r="H6" s="55"/>
      <c r="I6" s="56" t="s">
        <v>731</v>
      </c>
      <c r="J6" s="55"/>
      <c r="K6" s="67"/>
      <c r="L6" s="78" t="str">
        <f>RIGHT(TRIM(B6),4)</f>
        <v>0000</v>
      </c>
      <c r="M6" s="79" t="str">
        <f>TRIM(C6)</f>
        <v/>
      </c>
      <c r="N6" s="80"/>
      <c r="O6" s="78" t="str">
        <f>IF(ISNUMBER(VALUE(TRIM(RIGHT(I6,4)))),TRIM(RIGHT(I6,4)),IF(TRIM(RIGHT(I6,2))="OR","0001",IF(TRIM(RIGHT(I6,2))="WA","0002","")))</f>
        <v>0000</v>
      </c>
      <c r="P6" s="81" t="str">
        <f t="shared" ref="P6" si="0">IF(ISERROR(TRIM(VLOOKUP(VALUE(O6),$T$6:$U$69,2,FALSE))),"",TRIM(VLOOKUP(VALUE(O6),$T$6:$U$69,2,FALSE)))</f>
        <v/>
      </c>
      <c r="Q6" s="79" t="str">
        <f>TRIM(E6)</f>
        <v/>
      </c>
      <c r="R6" s="81" t="str">
        <f>TRIM(D6)</f>
        <v/>
      </c>
      <c r="S6" s="82"/>
      <c r="T6" s="83" t="s">
        <v>731</v>
      </c>
      <c r="U6" s="84"/>
      <c r="V6" s="85"/>
      <c r="W6" s="86" t="str">
        <f ca="1">IF(AND(YEAR(V6)/5 = INT(YEAR(V6)/5),YEAR(V6)&gt;1900),YEAR(NOW())-YEAR(V6),"")</f>
        <v/>
      </c>
      <c r="X6" s="87"/>
      <c r="Y6" s="87"/>
    </row>
    <row r="7" spans="1:25" x14ac:dyDescent="0.25">
      <c r="A7" s="106">
        <v>115825</v>
      </c>
      <c r="B7" s="106" t="s">
        <v>43</v>
      </c>
      <c r="C7" s="106" t="s">
        <v>44</v>
      </c>
      <c r="D7" s="106" t="s">
        <v>45</v>
      </c>
      <c r="E7" s="106" t="s">
        <v>33</v>
      </c>
      <c r="F7" s="106" t="s">
        <v>46</v>
      </c>
      <c r="G7" s="107">
        <v>43831</v>
      </c>
      <c r="H7" s="107">
        <v>44196</v>
      </c>
      <c r="I7" s="106" t="s">
        <v>47</v>
      </c>
      <c r="J7" s="106" t="s">
        <v>48</v>
      </c>
      <c r="K7" s="67"/>
      <c r="L7" s="88" t="s">
        <v>1248</v>
      </c>
      <c r="M7" s="59" t="s">
        <v>44</v>
      </c>
      <c r="N7" s="57" t="s">
        <v>948</v>
      </c>
      <c r="O7" s="88" t="s">
        <v>1237</v>
      </c>
      <c r="P7" s="57" t="s">
        <v>735</v>
      </c>
      <c r="Q7" s="59" t="s">
        <v>33</v>
      </c>
      <c r="R7" s="57" t="s">
        <v>71</v>
      </c>
      <c r="S7" s="67"/>
      <c r="T7" s="89" t="s">
        <v>1237</v>
      </c>
      <c r="U7" s="90" t="s">
        <v>735</v>
      </c>
      <c r="V7" s="91">
        <v>31855</v>
      </c>
      <c r="W7" s="92">
        <f ca="1">IF(V7&gt;0,YEAR(NOW())-YEAR(V7),"")</f>
        <v>33</v>
      </c>
      <c r="X7" s="59" t="s">
        <v>33</v>
      </c>
      <c r="Y7" s="59" t="s">
        <v>1688</v>
      </c>
    </row>
    <row r="8" spans="1:25" x14ac:dyDescent="0.25">
      <c r="A8" s="106">
        <v>115813</v>
      </c>
      <c r="B8" s="106" t="s">
        <v>49</v>
      </c>
      <c r="C8" s="106" t="s">
        <v>44</v>
      </c>
      <c r="D8" s="106" t="s">
        <v>50</v>
      </c>
      <c r="E8" s="106" t="s">
        <v>33</v>
      </c>
      <c r="F8" s="106" t="s">
        <v>46</v>
      </c>
      <c r="G8" s="107">
        <v>43831</v>
      </c>
      <c r="H8" s="107">
        <v>44196</v>
      </c>
      <c r="I8" s="106" t="s">
        <v>47</v>
      </c>
      <c r="J8" s="106" t="s">
        <v>48</v>
      </c>
      <c r="K8" s="67"/>
      <c r="L8" s="88" t="s">
        <v>1247</v>
      </c>
      <c r="M8" s="59" t="s">
        <v>44</v>
      </c>
      <c r="N8" s="57" t="s">
        <v>785</v>
      </c>
      <c r="O8" s="88" t="s">
        <v>1237</v>
      </c>
      <c r="P8" s="57" t="s">
        <v>735</v>
      </c>
      <c r="Q8" s="59" t="s">
        <v>33</v>
      </c>
      <c r="R8" s="57" t="s">
        <v>69</v>
      </c>
      <c r="S8" s="67"/>
      <c r="T8" s="89" t="s">
        <v>1676</v>
      </c>
      <c r="U8" s="90" t="s">
        <v>736</v>
      </c>
      <c r="V8" s="91">
        <v>30853</v>
      </c>
      <c r="W8" s="92">
        <f t="shared" ref="W8:W46" ca="1" si="1">IF(V8&gt;0,YEAR(NOW())-YEAR(V8),"")</f>
        <v>36</v>
      </c>
      <c r="X8" s="59" t="s">
        <v>34</v>
      </c>
      <c r="Y8" s="59" t="s">
        <v>1688</v>
      </c>
    </row>
    <row r="9" spans="1:25" x14ac:dyDescent="0.25">
      <c r="A9" s="106">
        <v>115814</v>
      </c>
      <c r="B9" s="106" t="s">
        <v>51</v>
      </c>
      <c r="C9" s="106" t="s">
        <v>44</v>
      </c>
      <c r="D9" s="106" t="s">
        <v>52</v>
      </c>
      <c r="E9" s="106" t="s">
        <v>33</v>
      </c>
      <c r="F9" s="106" t="s">
        <v>46</v>
      </c>
      <c r="G9" s="107">
        <v>43831</v>
      </c>
      <c r="H9" s="107">
        <v>44196</v>
      </c>
      <c r="I9" s="106" t="s">
        <v>47</v>
      </c>
      <c r="J9" s="106" t="s">
        <v>48</v>
      </c>
      <c r="K9" s="67"/>
      <c r="L9" s="88" t="s">
        <v>1249</v>
      </c>
      <c r="M9" s="59" t="s">
        <v>44</v>
      </c>
      <c r="N9" s="57" t="s">
        <v>786</v>
      </c>
      <c r="O9" s="88" t="s">
        <v>1237</v>
      </c>
      <c r="P9" s="57" t="s">
        <v>735</v>
      </c>
      <c r="Q9" s="59" t="s">
        <v>33</v>
      </c>
      <c r="R9" s="57" t="s">
        <v>73</v>
      </c>
      <c r="S9" s="67"/>
      <c r="T9" s="89" t="s">
        <v>1671</v>
      </c>
      <c r="U9" s="63" t="s">
        <v>702</v>
      </c>
      <c r="V9" s="91"/>
      <c r="W9" s="92" t="str">
        <f t="shared" ca="1" si="1"/>
        <v/>
      </c>
      <c r="X9" s="59"/>
      <c r="Y9" s="59" t="s">
        <v>1688</v>
      </c>
    </row>
    <row r="10" spans="1:25" x14ac:dyDescent="0.25">
      <c r="A10" s="106">
        <v>115815</v>
      </c>
      <c r="B10" s="106" t="s">
        <v>53</v>
      </c>
      <c r="C10" s="106" t="s">
        <v>44</v>
      </c>
      <c r="D10" s="106" t="s">
        <v>54</v>
      </c>
      <c r="E10" s="106" t="s">
        <v>33</v>
      </c>
      <c r="F10" s="106" t="s">
        <v>46</v>
      </c>
      <c r="G10" s="107">
        <v>43831</v>
      </c>
      <c r="H10" s="107">
        <v>44196</v>
      </c>
      <c r="I10" s="106" t="s">
        <v>47</v>
      </c>
      <c r="J10" s="106" t="s">
        <v>48</v>
      </c>
      <c r="K10" s="67"/>
      <c r="L10" s="88" t="s">
        <v>1236</v>
      </c>
      <c r="M10" s="59" t="s">
        <v>44</v>
      </c>
      <c r="N10" s="57" t="s">
        <v>776</v>
      </c>
      <c r="O10" s="88" t="s">
        <v>1237</v>
      </c>
      <c r="P10" s="57" t="s">
        <v>735</v>
      </c>
      <c r="Q10" s="59" t="s">
        <v>33</v>
      </c>
      <c r="R10" s="57" t="s">
        <v>45</v>
      </c>
      <c r="S10" s="67"/>
      <c r="T10" s="89" t="s">
        <v>1251</v>
      </c>
      <c r="U10" s="93" t="s">
        <v>1204</v>
      </c>
      <c r="V10" s="91">
        <v>30025</v>
      </c>
      <c r="W10" s="92">
        <f t="shared" ca="1" si="1"/>
        <v>38</v>
      </c>
      <c r="X10" s="59" t="s">
        <v>34</v>
      </c>
      <c r="Y10" s="59" t="s">
        <v>1688</v>
      </c>
    </row>
    <row r="11" spans="1:25" x14ac:dyDescent="0.25">
      <c r="A11" s="106">
        <v>115816</v>
      </c>
      <c r="B11" s="106" t="s">
        <v>55</v>
      </c>
      <c r="C11" s="106" t="s">
        <v>44</v>
      </c>
      <c r="D11" s="106" t="s">
        <v>56</v>
      </c>
      <c r="E11" s="106" t="s">
        <v>33</v>
      </c>
      <c r="F11" s="106" t="s">
        <v>46</v>
      </c>
      <c r="G11" s="107">
        <v>43831</v>
      </c>
      <c r="H11" s="107">
        <v>44196</v>
      </c>
      <c r="I11" s="106" t="s">
        <v>47</v>
      </c>
      <c r="J11" s="106" t="s">
        <v>48</v>
      </c>
      <c r="K11" s="67"/>
      <c r="L11" s="88" t="s">
        <v>1242</v>
      </c>
      <c r="M11" s="59" t="s">
        <v>58</v>
      </c>
      <c r="N11" s="57" t="s">
        <v>780</v>
      </c>
      <c r="O11" s="88" t="s">
        <v>1237</v>
      </c>
      <c r="P11" s="57" t="s">
        <v>735</v>
      </c>
      <c r="Q11" s="59" t="s">
        <v>33</v>
      </c>
      <c r="R11" s="57" t="s">
        <v>59</v>
      </c>
      <c r="S11" s="67"/>
      <c r="T11" s="89" t="s">
        <v>1263</v>
      </c>
      <c r="U11" s="93" t="s">
        <v>1205</v>
      </c>
      <c r="V11" s="91">
        <v>30175</v>
      </c>
      <c r="W11" s="92">
        <f t="shared" ca="1" si="1"/>
        <v>38</v>
      </c>
      <c r="X11" s="59" t="s">
        <v>34</v>
      </c>
      <c r="Y11" s="59" t="s">
        <v>1688</v>
      </c>
    </row>
    <row r="12" spans="1:25" x14ac:dyDescent="0.25">
      <c r="A12" s="106">
        <v>115817</v>
      </c>
      <c r="B12" s="106" t="s">
        <v>57</v>
      </c>
      <c r="C12" s="106" t="s">
        <v>58</v>
      </c>
      <c r="D12" s="106" t="s">
        <v>59</v>
      </c>
      <c r="E12" s="106" t="s">
        <v>33</v>
      </c>
      <c r="F12" s="106" t="s">
        <v>46</v>
      </c>
      <c r="G12" s="107">
        <v>43831</v>
      </c>
      <c r="H12" s="107">
        <v>44196</v>
      </c>
      <c r="I12" s="106" t="s">
        <v>47</v>
      </c>
      <c r="J12" s="106" t="s">
        <v>48</v>
      </c>
      <c r="K12" s="67"/>
      <c r="L12" s="88" t="s">
        <v>1244</v>
      </c>
      <c r="M12" s="59" t="s">
        <v>44</v>
      </c>
      <c r="N12" s="57" t="s">
        <v>782</v>
      </c>
      <c r="O12" s="88" t="s">
        <v>1237</v>
      </c>
      <c r="P12" s="57" t="s">
        <v>735</v>
      </c>
      <c r="Q12" s="59" t="s">
        <v>33</v>
      </c>
      <c r="R12" s="57" t="s">
        <v>63</v>
      </c>
      <c r="S12" s="67"/>
      <c r="T12" s="89" t="s">
        <v>1271</v>
      </c>
      <c r="U12" s="93" t="s">
        <v>1206</v>
      </c>
      <c r="V12" s="91">
        <v>30337</v>
      </c>
      <c r="W12" s="92">
        <f t="shared" ca="1" si="1"/>
        <v>37</v>
      </c>
      <c r="X12" s="59" t="s">
        <v>34</v>
      </c>
      <c r="Y12" s="59" t="s">
        <v>1688</v>
      </c>
    </row>
    <row r="13" spans="1:25" x14ac:dyDescent="0.25">
      <c r="A13" s="106">
        <v>115818</v>
      </c>
      <c r="B13" s="106" t="s">
        <v>60</v>
      </c>
      <c r="C13" s="106" t="s">
        <v>44</v>
      </c>
      <c r="D13" s="106" t="s">
        <v>61</v>
      </c>
      <c r="E13" s="106" t="s">
        <v>33</v>
      </c>
      <c r="F13" s="106" t="s">
        <v>46</v>
      </c>
      <c r="G13" s="107">
        <v>43831</v>
      </c>
      <c r="H13" s="107">
        <v>44196</v>
      </c>
      <c r="I13" s="106" t="s">
        <v>47</v>
      </c>
      <c r="J13" s="106" t="s">
        <v>48</v>
      </c>
      <c r="K13" s="67"/>
      <c r="L13" s="88" t="s">
        <v>1245</v>
      </c>
      <c r="M13" s="59" t="s">
        <v>44</v>
      </c>
      <c r="N13" s="57" t="s">
        <v>783</v>
      </c>
      <c r="O13" s="88" t="s">
        <v>1237</v>
      </c>
      <c r="P13" s="57" t="s">
        <v>735</v>
      </c>
      <c r="Q13" s="59" t="s">
        <v>33</v>
      </c>
      <c r="R13" s="57" t="s">
        <v>65</v>
      </c>
      <c r="S13" s="67"/>
      <c r="T13" s="89" t="s">
        <v>1295</v>
      </c>
      <c r="U13" s="93" t="s">
        <v>1235</v>
      </c>
      <c r="V13" s="91">
        <v>30925</v>
      </c>
      <c r="W13" s="92">
        <f t="shared" ca="1" si="1"/>
        <v>36</v>
      </c>
      <c r="X13" s="59" t="s">
        <v>33</v>
      </c>
      <c r="Y13" s="59" t="s">
        <v>1688</v>
      </c>
    </row>
    <row r="14" spans="1:25" x14ac:dyDescent="0.25">
      <c r="A14" s="106">
        <v>115819</v>
      </c>
      <c r="B14" s="106" t="s">
        <v>62</v>
      </c>
      <c r="C14" s="106" t="s">
        <v>44</v>
      </c>
      <c r="D14" s="106" t="s">
        <v>63</v>
      </c>
      <c r="E14" s="106" t="s">
        <v>33</v>
      </c>
      <c r="F14" s="106" t="s">
        <v>46</v>
      </c>
      <c r="G14" s="107">
        <v>43831</v>
      </c>
      <c r="H14" s="107">
        <v>44196</v>
      </c>
      <c r="I14" s="106" t="s">
        <v>47</v>
      </c>
      <c r="J14" s="106" t="s">
        <v>48</v>
      </c>
      <c r="K14" s="67"/>
      <c r="L14" s="88" t="s">
        <v>1246</v>
      </c>
      <c r="M14" s="59" t="s">
        <v>44</v>
      </c>
      <c r="N14" s="57" t="s">
        <v>784</v>
      </c>
      <c r="O14" s="88" t="s">
        <v>1237</v>
      </c>
      <c r="P14" s="57" t="s">
        <v>735</v>
      </c>
      <c r="Q14" s="59" t="s">
        <v>33</v>
      </c>
      <c r="R14" s="57" t="s">
        <v>67</v>
      </c>
      <c r="S14" s="67"/>
      <c r="T14" s="89" t="s">
        <v>1320</v>
      </c>
      <c r="U14" s="93" t="s">
        <v>740</v>
      </c>
      <c r="V14" s="91">
        <v>30957</v>
      </c>
      <c r="W14" s="92">
        <f t="shared" ca="1" si="1"/>
        <v>36</v>
      </c>
      <c r="X14" s="59" t="s">
        <v>34</v>
      </c>
      <c r="Y14" s="59" t="s">
        <v>1688</v>
      </c>
    </row>
    <row r="15" spans="1:25" x14ac:dyDescent="0.25">
      <c r="A15" s="106">
        <v>115820</v>
      </c>
      <c r="B15" s="106" t="s">
        <v>64</v>
      </c>
      <c r="C15" s="106" t="s">
        <v>44</v>
      </c>
      <c r="D15" s="106" t="s">
        <v>65</v>
      </c>
      <c r="E15" s="106" t="s">
        <v>33</v>
      </c>
      <c r="F15" s="106" t="s">
        <v>46</v>
      </c>
      <c r="G15" s="107">
        <v>43831</v>
      </c>
      <c r="H15" s="107">
        <v>44196</v>
      </c>
      <c r="I15" s="106" t="s">
        <v>47</v>
      </c>
      <c r="J15" s="106" t="s">
        <v>48</v>
      </c>
      <c r="K15" s="67"/>
      <c r="L15" s="88" t="s">
        <v>1243</v>
      </c>
      <c r="M15" s="59" t="s">
        <v>44</v>
      </c>
      <c r="N15" s="57" t="s">
        <v>781</v>
      </c>
      <c r="O15" s="88" t="s">
        <v>1237</v>
      </c>
      <c r="P15" s="57" t="s">
        <v>735</v>
      </c>
      <c r="Q15" s="59" t="s">
        <v>33</v>
      </c>
      <c r="R15" s="57" t="s">
        <v>61</v>
      </c>
      <c r="S15" s="67"/>
      <c r="T15" s="89" t="s">
        <v>1328</v>
      </c>
      <c r="U15" s="93" t="s">
        <v>1207</v>
      </c>
      <c r="V15" s="91">
        <v>30984</v>
      </c>
      <c r="W15" s="92">
        <f t="shared" ca="1" si="1"/>
        <v>36</v>
      </c>
      <c r="X15" s="59" t="s">
        <v>33</v>
      </c>
      <c r="Y15" s="59" t="s">
        <v>1688</v>
      </c>
    </row>
    <row r="16" spans="1:25" x14ac:dyDescent="0.25">
      <c r="A16" s="106">
        <v>115821</v>
      </c>
      <c r="B16" s="106" t="s">
        <v>66</v>
      </c>
      <c r="C16" s="106" t="s">
        <v>44</v>
      </c>
      <c r="D16" s="106" t="s">
        <v>67</v>
      </c>
      <c r="E16" s="106" t="s">
        <v>33</v>
      </c>
      <c r="F16" s="106" t="s">
        <v>46</v>
      </c>
      <c r="G16" s="107">
        <v>43831</v>
      </c>
      <c r="H16" s="107">
        <v>44196</v>
      </c>
      <c r="I16" s="106" t="s">
        <v>47</v>
      </c>
      <c r="J16" s="106" t="s">
        <v>48</v>
      </c>
      <c r="K16" s="67"/>
      <c r="L16" s="88" t="s">
        <v>1241</v>
      </c>
      <c r="M16" s="59" t="s">
        <v>44</v>
      </c>
      <c r="N16" s="57" t="s">
        <v>779</v>
      </c>
      <c r="O16" s="88" t="s">
        <v>1237</v>
      </c>
      <c r="P16" s="57" t="s">
        <v>735</v>
      </c>
      <c r="Q16" s="59" t="s">
        <v>33</v>
      </c>
      <c r="R16" s="57" t="s">
        <v>56</v>
      </c>
      <c r="S16" s="67"/>
      <c r="T16" s="89" t="s">
        <v>1336</v>
      </c>
      <c r="U16" s="93" t="s">
        <v>1208</v>
      </c>
      <c r="V16" s="91">
        <v>31341</v>
      </c>
      <c r="W16" s="92">
        <f t="shared" ca="1" si="1"/>
        <v>35</v>
      </c>
      <c r="X16" s="59" t="s">
        <v>34</v>
      </c>
      <c r="Y16" s="59" t="s">
        <v>1688</v>
      </c>
    </row>
    <row r="17" spans="1:25" x14ac:dyDescent="0.25">
      <c r="A17" s="106">
        <v>115822</v>
      </c>
      <c r="B17" s="106" t="s">
        <v>68</v>
      </c>
      <c r="C17" s="106" t="s">
        <v>44</v>
      </c>
      <c r="D17" s="106" t="s">
        <v>69</v>
      </c>
      <c r="E17" s="106" t="s">
        <v>33</v>
      </c>
      <c r="F17" s="106" t="s">
        <v>46</v>
      </c>
      <c r="G17" s="107">
        <v>43831</v>
      </c>
      <c r="H17" s="107">
        <v>44196</v>
      </c>
      <c r="I17" s="106" t="s">
        <v>47</v>
      </c>
      <c r="J17" s="106" t="s">
        <v>48</v>
      </c>
      <c r="K17" s="67"/>
      <c r="L17" s="88" t="s">
        <v>1240</v>
      </c>
      <c r="M17" s="59" t="s">
        <v>44</v>
      </c>
      <c r="N17" s="57" t="s">
        <v>778</v>
      </c>
      <c r="O17" s="88" t="s">
        <v>1237</v>
      </c>
      <c r="P17" s="57" t="s">
        <v>735</v>
      </c>
      <c r="Q17" s="59" t="s">
        <v>33</v>
      </c>
      <c r="R17" s="57" t="s">
        <v>54</v>
      </c>
      <c r="S17" s="67"/>
      <c r="T17" s="89" t="s">
        <v>1350</v>
      </c>
      <c r="U17" s="93" t="s">
        <v>1209</v>
      </c>
      <c r="V17" s="91">
        <v>31393</v>
      </c>
      <c r="W17" s="92">
        <f t="shared" ca="1" si="1"/>
        <v>35</v>
      </c>
      <c r="X17" s="59" t="s">
        <v>34</v>
      </c>
      <c r="Y17" s="59" t="s">
        <v>1688</v>
      </c>
    </row>
    <row r="18" spans="1:25" x14ac:dyDescent="0.25">
      <c r="A18" s="106">
        <v>115824</v>
      </c>
      <c r="B18" s="106" t="s">
        <v>70</v>
      </c>
      <c r="C18" s="106" t="s">
        <v>44</v>
      </c>
      <c r="D18" s="106" t="s">
        <v>71</v>
      </c>
      <c r="E18" s="106" t="s">
        <v>33</v>
      </c>
      <c r="F18" s="106" t="s">
        <v>46</v>
      </c>
      <c r="G18" s="107">
        <v>43831</v>
      </c>
      <c r="H18" s="107">
        <v>44196</v>
      </c>
      <c r="I18" s="106" t="s">
        <v>47</v>
      </c>
      <c r="J18" s="106" t="s">
        <v>48</v>
      </c>
      <c r="K18" s="67"/>
      <c r="L18" s="88" t="s">
        <v>1239</v>
      </c>
      <c r="M18" s="59" t="s">
        <v>44</v>
      </c>
      <c r="N18" s="57" t="s">
        <v>777</v>
      </c>
      <c r="O18" s="88" t="s">
        <v>1237</v>
      </c>
      <c r="P18" s="57" t="s">
        <v>735</v>
      </c>
      <c r="Q18" s="59" t="s">
        <v>33</v>
      </c>
      <c r="R18" s="57" t="s">
        <v>52</v>
      </c>
      <c r="S18" s="67"/>
      <c r="T18" s="89" t="s">
        <v>1369</v>
      </c>
      <c r="U18" s="93" t="s">
        <v>1210</v>
      </c>
      <c r="V18" s="91">
        <v>31446</v>
      </c>
      <c r="W18" s="92">
        <f t="shared" ca="1" si="1"/>
        <v>34</v>
      </c>
      <c r="X18" s="59" t="s">
        <v>34</v>
      </c>
      <c r="Y18" s="59" t="s">
        <v>1688</v>
      </c>
    </row>
    <row r="19" spans="1:25" x14ac:dyDescent="0.25">
      <c r="A19" s="106">
        <v>115823</v>
      </c>
      <c r="B19" s="106" t="s">
        <v>72</v>
      </c>
      <c r="C19" s="106" t="s">
        <v>44</v>
      </c>
      <c r="D19" s="106" t="s">
        <v>73</v>
      </c>
      <c r="E19" s="106" t="s">
        <v>33</v>
      </c>
      <c r="F19" s="106" t="s">
        <v>46</v>
      </c>
      <c r="G19" s="107">
        <v>43831</v>
      </c>
      <c r="H19" s="107">
        <v>44196</v>
      </c>
      <c r="I19" s="106" t="s">
        <v>47</v>
      </c>
      <c r="J19" s="106" t="s">
        <v>48</v>
      </c>
      <c r="K19" s="67"/>
      <c r="L19" s="88" t="s">
        <v>1238</v>
      </c>
      <c r="M19" s="59" t="s">
        <v>44</v>
      </c>
      <c r="N19" s="57" t="s">
        <v>947</v>
      </c>
      <c r="O19" s="88" t="s">
        <v>1237</v>
      </c>
      <c r="P19" s="57" t="s">
        <v>735</v>
      </c>
      <c r="Q19" s="59" t="s">
        <v>33</v>
      </c>
      <c r="R19" s="57" t="s">
        <v>50</v>
      </c>
      <c r="S19" s="67"/>
      <c r="T19" s="89" t="s">
        <v>1386</v>
      </c>
      <c r="U19" s="93" t="s">
        <v>741</v>
      </c>
      <c r="V19" s="91">
        <v>31551</v>
      </c>
      <c r="W19" s="92">
        <f t="shared" ca="1" si="1"/>
        <v>34</v>
      </c>
      <c r="X19" s="59" t="s">
        <v>34</v>
      </c>
      <c r="Y19" s="59" t="s">
        <v>1688</v>
      </c>
    </row>
    <row r="20" spans="1:25" x14ac:dyDescent="0.25">
      <c r="A20" s="106">
        <v>114953</v>
      </c>
      <c r="B20" s="106" t="s">
        <v>74</v>
      </c>
      <c r="C20" s="106" t="s">
        <v>44</v>
      </c>
      <c r="D20" s="106" t="s">
        <v>75</v>
      </c>
      <c r="E20" s="106" t="s">
        <v>34</v>
      </c>
      <c r="F20" s="106" t="s">
        <v>46</v>
      </c>
      <c r="G20" s="107">
        <v>43832</v>
      </c>
      <c r="H20" s="107">
        <v>44196</v>
      </c>
      <c r="I20" s="106" t="s">
        <v>76</v>
      </c>
      <c r="J20" s="106" t="s">
        <v>77</v>
      </c>
      <c r="K20" s="67"/>
      <c r="L20" s="88" t="s">
        <v>1673</v>
      </c>
      <c r="M20" s="59" t="s">
        <v>58</v>
      </c>
      <c r="N20" s="57" t="s">
        <v>1177</v>
      </c>
      <c r="O20" s="88" t="s">
        <v>1671</v>
      </c>
      <c r="P20" s="57" t="s">
        <v>702</v>
      </c>
      <c r="Q20" s="59" t="s">
        <v>34</v>
      </c>
      <c r="R20" s="57" t="s">
        <v>705</v>
      </c>
      <c r="S20" s="67"/>
      <c r="T20" s="89" t="s">
        <v>1410</v>
      </c>
      <c r="U20" s="93" t="s">
        <v>1211</v>
      </c>
      <c r="V20" s="91">
        <v>31572</v>
      </c>
      <c r="W20" s="92">
        <f t="shared" ca="1" si="1"/>
        <v>34</v>
      </c>
      <c r="X20" s="59" t="s">
        <v>33</v>
      </c>
      <c r="Y20" s="59" t="s">
        <v>1688</v>
      </c>
    </row>
    <row r="21" spans="1:25" x14ac:dyDescent="0.25">
      <c r="A21" s="106">
        <v>115108</v>
      </c>
      <c r="B21" s="106" t="s">
        <v>78</v>
      </c>
      <c r="C21" s="106" t="s">
        <v>44</v>
      </c>
      <c r="D21" s="106" t="s">
        <v>75</v>
      </c>
      <c r="E21" s="106" t="s">
        <v>34</v>
      </c>
      <c r="F21" s="106" t="s">
        <v>46</v>
      </c>
      <c r="G21" s="107">
        <v>43831</v>
      </c>
      <c r="H21" s="107">
        <v>44196</v>
      </c>
      <c r="I21" s="106" t="s">
        <v>76</v>
      </c>
      <c r="J21" s="106" t="s">
        <v>77</v>
      </c>
      <c r="K21" s="67"/>
      <c r="L21" s="88" t="s">
        <v>1675</v>
      </c>
      <c r="M21" s="59" t="s">
        <v>58</v>
      </c>
      <c r="N21" s="57" t="s">
        <v>1139</v>
      </c>
      <c r="O21" s="88" t="s">
        <v>1671</v>
      </c>
      <c r="P21" s="57" t="s">
        <v>702</v>
      </c>
      <c r="Q21" s="59" t="s">
        <v>33</v>
      </c>
      <c r="R21" s="57" t="s">
        <v>168</v>
      </c>
      <c r="S21" s="67"/>
      <c r="T21" s="89" t="s">
        <v>1419</v>
      </c>
      <c r="U21" s="93" t="s">
        <v>1212</v>
      </c>
      <c r="V21" s="91">
        <v>31666</v>
      </c>
      <c r="W21" s="92">
        <f t="shared" ca="1" si="1"/>
        <v>34</v>
      </c>
      <c r="X21" s="59" t="s">
        <v>34</v>
      </c>
      <c r="Y21" s="59" t="s">
        <v>1688</v>
      </c>
    </row>
    <row r="22" spans="1:25" x14ac:dyDescent="0.25">
      <c r="A22" s="106">
        <v>115111</v>
      </c>
      <c r="B22" s="106" t="s">
        <v>79</v>
      </c>
      <c r="C22" s="106" t="s">
        <v>44</v>
      </c>
      <c r="D22" s="106" t="s">
        <v>75</v>
      </c>
      <c r="E22" s="106" t="s">
        <v>34</v>
      </c>
      <c r="F22" s="106" t="s">
        <v>46</v>
      </c>
      <c r="G22" s="107">
        <v>43831</v>
      </c>
      <c r="H22" s="107">
        <v>44196</v>
      </c>
      <c r="I22" s="106" t="s">
        <v>76</v>
      </c>
      <c r="J22" s="106" t="s">
        <v>77</v>
      </c>
      <c r="K22" s="67"/>
      <c r="L22" s="88" t="s">
        <v>1674</v>
      </c>
      <c r="M22" s="59" t="s">
        <v>58</v>
      </c>
      <c r="N22" s="57" t="s">
        <v>1138</v>
      </c>
      <c r="O22" s="88" t="s">
        <v>1671</v>
      </c>
      <c r="P22" s="57" t="s">
        <v>702</v>
      </c>
      <c r="Q22" s="59" t="s">
        <v>33</v>
      </c>
      <c r="R22" s="57" t="s">
        <v>707</v>
      </c>
      <c r="S22" s="67"/>
      <c r="T22" s="89" t="s">
        <v>1437</v>
      </c>
      <c r="U22" s="93" t="s">
        <v>1213</v>
      </c>
      <c r="V22" s="91">
        <v>31867</v>
      </c>
      <c r="W22" s="92">
        <f t="shared" ca="1" si="1"/>
        <v>33</v>
      </c>
      <c r="X22" s="59" t="s">
        <v>33</v>
      </c>
      <c r="Y22" s="59" t="s">
        <v>1688</v>
      </c>
    </row>
    <row r="23" spans="1:25" x14ac:dyDescent="0.25">
      <c r="A23" s="106">
        <v>115109</v>
      </c>
      <c r="B23" s="106" t="s">
        <v>80</v>
      </c>
      <c r="C23" s="106" t="s">
        <v>44</v>
      </c>
      <c r="D23" s="106" t="s">
        <v>81</v>
      </c>
      <c r="E23" s="106" t="s">
        <v>34</v>
      </c>
      <c r="F23" s="106" t="s">
        <v>46</v>
      </c>
      <c r="G23" s="107">
        <v>43831</v>
      </c>
      <c r="H23" s="107">
        <v>44196</v>
      </c>
      <c r="I23" s="106" t="s">
        <v>76</v>
      </c>
      <c r="J23" s="106" t="s">
        <v>77</v>
      </c>
      <c r="K23" s="67"/>
      <c r="L23" s="88" t="s">
        <v>1672</v>
      </c>
      <c r="M23" s="59" t="s">
        <v>58</v>
      </c>
      <c r="N23" s="57" t="s">
        <v>1176</v>
      </c>
      <c r="O23" s="88" t="s">
        <v>1671</v>
      </c>
      <c r="P23" s="57" t="s">
        <v>702</v>
      </c>
      <c r="Q23" s="59" t="s">
        <v>34</v>
      </c>
      <c r="R23" s="57" t="s">
        <v>559</v>
      </c>
      <c r="S23" s="67"/>
      <c r="T23" s="89" t="s">
        <v>1443</v>
      </c>
      <c r="U23" s="93" t="s">
        <v>1214</v>
      </c>
      <c r="V23" s="91">
        <v>31940</v>
      </c>
      <c r="W23" s="92">
        <f t="shared" ca="1" si="1"/>
        <v>33</v>
      </c>
      <c r="X23" s="59" t="s">
        <v>34</v>
      </c>
      <c r="Y23" s="59" t="s">
        <v>1688</v>
      </c>
    </row>
    <row r="24" spans="1:25" x14ac:dyDescent="0.25">
      <c r="A24" s="106">
        <v>115110</v>
      </c>
      <c r="B24" s="106" t="s">
        <v>82</v>
      </c>
      <c r="C24" s="106" t="s">
        <v>44</v>
      </c>
      <c r="D24" s="106" t="s">
        <v>75</v>
      </c>
      <c r="E24" s="106" t="s">
        <v>34</v>
      </c>
      <c r="F24" s="106" t="s">
        <v>46</v>
      </c>
      <c r="G24" s="107">
        <v>43831</v>
      </c>
      <c r="H24" s="107">
        <v>44196</v>
      </c>
      <c r="I24" s="106" t="s">
        <v>76</v>
      </c>
      <c r="J24" s="106" t="s">
        <v>77</v>
      </c>
      <c r="K24" s="67"/>
      <c r="L24" s="88" t="s">
        <v>1670</v>
      </c>
      <c r="M24" s="59" t="s">
        <v>58</v>
      </c>
      <c r="N24" s="57" t="s">
        <v>1199</v>
      </c>
      <c r="O24" s="88" t="s">
        <v>1671</v>
      </c>
      <c r="P24" s="57" t="s">
        <v>702</v>
      </c>
      <c r="Q24" s="59" t="s">
        <v>635</v>
      </c>
      <c r="R24" s="57" t="s">
        <v>701</v>
      </c>
      <c r="S24" s="67"/>
      <c r="T24" s="89" t="s">
        <v>1461</v>
      </c>
      <c r="U24" s="93" t="s">
        <v>1215</v>
      </c>
      <c r="V24" s="91">
        <v>31980</v>
      </c>
      <c r="W24" s="92">
        <f t="shared" ca="1" si="1"/>
        <v>33</v>
      </c>
      <c r="X24" s="59" t="s">
        <v>33</v>
      </c>
      <c r="Y24" s="59" t="s">
        <v>1688</v>
      </c>
    </row>
    <row r="25" spans="1:25" x14ac:dyDescent="0.25">
      <c r="A25" s="106">
        <v>114954</v>
      </c>
      <c r="B25" s="106" t="s">
        <v>83</v>
      </c>
      <c r="C25" s="106" t="s">
        <v>44</v>
      </c>
      <c r="D25" s="106" t="s">
        <v>75</v>
      </c>
      <c r="E25" s="106" t="s">
        <v>34</v>
      </c>
      <c r="F25" s="106" t="s">
        <v>46</v>
      </c>
      <c r="G25" s="107">
        <v>43832</v>
      </c>
      <c r="H25" s="107">
        <v>44196</v>
      </c>
      <c r="I25" s="106" t="s">
        <v>76</v>
      </c>
      <c r="J25" s="106" t="s">
        <v>77</v>
      </c>
      <c r="K25" s="67"/>
      <c r="L25" s="88" t="s">
        <v>1260</v>
      </c>
      <c r="M25" s="59" t="s">
        <v>44</v>
      </c>
      <c r="N25" s="57" t="s">
        <v>953</v>
      </c>
      <c r="O25" s="88" t="s">
        <v>1251</v>
      </c>
      <c r="P25" s="57" t="s">
        <v>1204</v>
      </c>
      <c r="Q25" s="59" t="s">
        <v>34</v>
      </c>
      <c r="R25" s="57" t="s">
        <v>75</v>
      </c>
      <c r="S25" s="67"/>
      <c r="T25" s="89" t="s">
        <v>1471</v>
      </c>
      <c r="U25" s="93" t="s">
        <v>1216</v>
      </c>
      <c r="V25" s="91">
        <v>32055</v>
      </c>
      <c r="W25" s="92">
        <f t="shared" ca="1" si="1"/>
        <v>33</v>
      </c>
      <c r="X25" s="59" t="s">
        <v>33</v>
      </c>
      <c r="Y25" s="59" t="s">
        <v>1688</v>
      </c>
    </row>
    <row r="26" spans="1:25" x14ac:dyDescent="0.25">
      <c r="A26" s="106">
        <v>114980</v>
      </c>
      <c r="B26" s="106" t="s">
        <v>84</v>
      </c>
      <c r="C26" s="106" t="s">
        <v>44</v>
      </c>
      <c r="D26" s="106" t="s">
        <v>85</v>
      </c>
      <c r="E26" s="106" t="s">
        <v>34</v>
      </c>
      <c r="F26" s="106" t="s">
        <v>46</v>
      </c>
      <c r="G26" s="107">
        <v>43831</v>
      </c>
      <c r="H26" s="107">
        <v>44196</v>
      </c>
      <c r="I26" s="106" t="s">
        <v>76</v>
      </c>
      <c r="J26" s="106" t="s">
        <v>77</v>
      </c>
      <c r="K26" s="67"/>
      <c r="L26" s="88" t="s">
        <v>1250</v>
      </c>
      <c r="M26" s="59" t="s">
        <v>44</v>
      </c>
      <c r="N26" s="57" t="s">
        <v>787</v>
      </c>
      <c r="O26" s="88" t="s">
        <v>1251</v>
      </c>
      <c r="P26" s="57" t="s">
        <v>1204</v>
      </c>
      <c r="Q26" s="59" t="s">
        <v>34</v>
      </c>
      <c r="R26" s="57" t="s">
        <v>75</v>
      </c>
      <c r="S26" s="67"/>
      <c r="T26" s="89" t="s">
        <v>1484</v>
      </c>
      <c r="U26" s="93" t="s">
        <v>742</v>
      </c>
      <c r="V26" s="91">
        <v>32071</v>
      </c>
      <c r="W26" s="92">
        <f t="shared" ca="1" si="1"/>
        <v>33</v>
      </c>
      <c r="X26" s="59" t="s">
        <v>34</v>
      </c>
      <c r="Y26" s="59" t="s">
        <v>1688</v>
      </c>
    </row>
    <row r="27" spans="1:25" x14ac:dyDescent="0.25">
      <c r="A27" s="106">
        <v>115112</v>
      </c>
      <c r="B27" s="106" t="s">
        <v>86</v>
      </c>
      <c r="C27" s="106" t="s">
        <v>44</v>
      </c>
      <c r="D27" s="106" t="s">
        <v>87</v>
      </c>
      <c r="E27" s="106" t="s">
        <v>34</v>
      </c>
      <c r="F27" s="106" t="s">
        <v>46</v>
      </c>
      <c r="G27" s="107">
        <v>43831</v>
      </c>
      <c r="H27" s="107">
        <v>44196</v>
      </c>
      <c r="I27" s="106" t="s">
        <v>76</v>
      </c>
      <c r="J27" s="106" t="s">
        <v>77</v>
      </c>
      <c r="K27" s="67"/>
      <c r="L27" s="88" t="s">
        <v>1259</v>
      </c>
      <c r="M27" s="59" t="s">
        <v>44</v>
      </c>
      <c r="N27" s="57" t="s">
        <v>952</v>
      </c>
      <c r="O27" s="88" t="s">
        <v>1251</v>
      </c>
      <c r="P27" s="57" t="s">
        <v>1204</v>
      </c>
      <c r="Q27" s="59" t="s">
        <v>34</v>
      </c>
      <c r="R27" s="57" t="s">
        <v>85</v>
      </c>
      <c r="S27" s="67"/>
      <c r="T27" s="89" t="s">
        <v>1506</v>
      </c>
      <c r="U27" s="93" t="s">
        <v>1217</v>
      </c>
      <c r="V27" s="91">
        <v>32142</v>
      </c>
      <c r="W27" s="92">
        <f t="shared" ca="1" si="1"/>
        <v>33</v>
      </c>
      <c r="X27" s="59" t="s">
        <v>33</v>
      </c>
      <c r="Y27" s="59" t="s">
        <v>1688</v>
      </c>
    </row>
    <row r="28" spans="1:25" x14ac:dyDescent="0.25">
      <c r="A28" s="106">
        <v>114979</v>
      </c>
      <c r="B28" s="106" t="s">
        <v>88</v>
      </c>
      <c r="C28" s="106" t="s">
        <v>44</v>
      </c>
      <c r="D28" s="106" t="s">
        <v>85</v>
      </c>
      <c r="E28" s="106" t="s">
        <v>34</v>
      </c>
      <c r="F28" s="106" t="s">
        <v>46</v>
      </c>
      <c r="G28" s="107">
        <v>43831</v>
      </c>
      <c r="H28" s="107">
        <v>44196</v>
      </c>
      <c r="I28" s="106" t="s">
        <v>76</v>
      </c>
      <c r="J28" s="106" t="s">
        <v>77</v>
      </c>
      <c r="K28" s="67"/>
      <c r="L28" s="88" t="s">
        <v>1252</v>
      </c>
      <c r="M28" s="59" t="s">
        <v>44</v>
      </c>
      <c r="N28" s="57" t="s">
        <v>788</v>
      </c>
      <c r="O28" s="88" t="s">
        <v>1251</v>
      </c>
      <c r="P28" s="57" t="s">
        <v>1204</v>
      </c>
      <c r="Q28" s="59" t="s">
        <v>34</v>
      </c>
      <c r="R28" s="57" t="s">
        <v>75</v>
      </c>
      <c r="S28" s="67"/>
      <c r="T28" s="89" t="s">
        <v>1519</v>
      </c>
      <c r="U28" s="93" t="s">
        <v>1218</v>
      </c>
      <c r="V28" s="91">
        <v>32142</v>
      </c>
      <c r="W28" s="92">
        <f t="shared" ca="1" si="1"/>
        <v>33</v>
      </c>
      <c r="X28" s="59" t="s">
        <v>33</v>
      </c>
      <c r="Y28" s="59" t="s">
        <v>1688</v>
      </c>
    </row>
    <row r="29" spans="1:25" x14ac:dyDescent="0.25">
      <c r="A29" s="106">
        <v>114978</v>
      </c>
      <c r="B29" s="106" t="s">
        <v>89</v>
      </c>
      <c r="C29" s="106" t="s">
        <v>44</v>
      </c>
      <c r="D29" s="106" t="s">
        <v>75</v>
      </c>
      <c r="E29" s="106" t="s">
        <v>34</v>
      </c>
      <c r="F29" s="106" t="s">
        <v>46</v>
      </c>
      <c r="G29" s="107">
        <v>43831</v>
      </c>
      <c r="H29" s="107">
        <v>44196</v>
      </c>
      <c r="I29" s="106" t="s">
        <v>76</v>
      </c>
      <c r="J29" s="106" t="s">
        <v>77</v>
      </c>
      <c r="K29" s="67"/>
      <c r="L29" s="88" t="s">
        <v>1261</v>
      </c>
      <c r="M29" s="59" t="s">
        <v>58</v>
      </c>
      <c r="N29" s="57" t="s">
        <v>1141</v>
      </c>
      <c r="O29" s="88" t="s">
        <v>1251</v>
      </c>
      <c r="P29" s="57" t="s">
        <v>1204</v>
      </c>
      <c r="Q29" s="59" t="s">
        <v>34</v>
      </c>
      <c r="R29" s="57" t="s">
        <v>91</v>
      </c>
      <c r="S29" s="67"/>
      <c r="T29" s="89" t="s">
        <v>1524</v>
      </c>
      <c r="U29" s="93" t="s">
        <v>1219</v>
      </c>
      <c r="V29" s="91">
        <v>32902</v>
      </c>
      <c r="W29" s="92">
        <f t="shared" ca="1" si="1"/>
        <v>30</v>
      </c>
      <c r="X29" s="59" t="s">
        <v>34</v>
      </c>
      <c r="Y29" s="59" t="s">
        <v>1688</v>
      </c>
    </row>
    <row r="30" spans="1:25" x14ac:dyDescent="0.25">
      <c r="A30" s="106">
        <v>115113</v>
      </c>
      <c r="B30" s="106" t="s">
        <v>90</v>
      </c>
      <c r="C30" s="106" t="s">
        <v>58</v>
      </c>
      <c r="D30" s="106" t="s">
        <v>91</v>
      </c>
      <c r="E30" s="106" t="s">
        <v>34</v>
      </c>
      <c r="F30" s="106" t="s">
        <v>46</v>
      </c>
      <c r="G30" s="107">
        <v>43891</v>
      </c>
      <c r="H30" s="107">
        <v>44104</v>
      </c>
      <c r="I30" s="106" t="s">
        <v>76</v>
      </c>
      <c r="J30" s="106" t="s">
        <v>77</v>
      </c>
      <c r="K30" s="67"/>
      <c r="L30" s="88" t="s">
        <v>1258</v>
      </c>
      <c r="M30" s="59" t="s">
        <v>44</v>
      </c>
      <c r="N30" s="57" t="s">
        <v>951</v>
      </c>
      <c r="O30" s="88" t="s">
        <v>1251</v>
      </c>
      <c r="P30" s="57" t="s">
        <v>1204</v>
      </c>
      <c r="Q30" s="59" t="s">
        <v>34</v>
      </c>
      <c r="R30" s="57" t="s">
        <v>87</v>
      </c>
      <c r="S30" s="67"/>
      <c r="T30" s="89" t="s">
        <v>1677</v>
      </c>
      <c r="U30" s="93" t="s">
        <v>1220</v>
      </c>
      <c r="V30" s="91">
        <v>32265</v>
      </c>
      <c r="W30" s="92">
        <f t="shared" ca="1" si="1"/>
        <v>32</v>
      </c>
      <c r="X30" s="59" t="s">
        <v>33</v>
      </c>
      <c r="Y30" s="59" t="s">
        <v>1688</v>
      </c>
    </row>
    <row r="31" spans="1:25" x14ac:dyDescent="0.25">
      <c r="A31" s="106">
        <v>115910</v>
      </c>
      <c r="B31" s="106" t="s">
        <v>92</v>
      </c>
      <c r="C31" s="106" t="s">
        <v>44</v>
      </c>
      <c r="D31" s="106" t="s">
        <v>93</v>
      </c>
      <c r="E31" s="106" t="s">
        <v>34</v>
      </c>
      <c r="F31" s="106" t="s">
        <v>46</v>
      </c>
      <c r="G31" s="107">
        <v>43832</v>
      </c>
      <c r="H31" s="107">
        <v>44196</v>
      </c>
      <c r="I31" s="106" t="s">
        <v>94</v>
      </c>
      <c r="J31" s="106" t="s">
        <v>77</v>
      </c>
      <c r="K31" s="67"/>
      <c r="L31" s="88" t="s">
        <v>1253</v>
      </c>
      <c r="M31" s="59" t="s">
        <v>44</v>
      </c>
      <c r="N31" s="57" t="s">
        <v>789</v>
      </c>
      <c r="O31" s="88" t="s">
        <v>1251</v>
      </c>
      <c r="P31" s="57" t="s">
        <v>1204</v>
      </c>
      <c r="Q31" s="59" t="s">
        <v>34</v>
      </c>
      <c r="R31" s="57" t="s">
        <v>75</v>
      </c>
      <c r="S31" s="67"/>
      <c r="T31" s="89" t="s">
        <v>1544</v>
      </c>
      <c r="U31" s="93" t="s">
        <v>1221</v>
      </c>
      <c r="V31" s="91">
        <v>32286</v>
      </c>
      <c r="W31" s="92">
        <f t="shared" ca="1" si="1"/>
        <v>32</v>
      </c>
      <c r="X31" s="59" t="s">
        <v>34</v>
      </c>
      <c r="Y31" s="59" t="s">
        <v>1688</v>
      </c>
    </row>
    <row r="32" spans="1:25" x14ac:dyDescent="0.25">
      <c r="A32" s="106">
        <v>115907</v>
      </c>
      <c r="B32" s="106" t="s">
        <v>95</v>
      </c>
      <c r="C32" s="106" t="s">
        <v>44</v>
      </c>
      <c r="D32" s="106" t="s">
        <v>96</v>
      </c>
      <c r="E32" s="106" t="s">
        <v>34</v>
      </c>
      <c r="F32" s="106" t="s">
        <v>46</v>
      </c>
      <c r="G32" s="107">
        <v>43832</v>
      </c>
      <c r="H32" s="107">
        <v>44196</v>
      </c>
      <c r="I32" s="106" t="s">
        <v>94</v>
      </c>
      <c r="J32" s="106" t="s">
        <v>77</v>
      </c>
      <c r="K32" s="67"/>
      <c r="L32" s="88" t="s">
        <v>1255</v>
      </c>
      <c r="M32" s="59" t="s">
        <v>44</v>
      </c>
      <c r="N32" s="57" t="s">
        <v>790</v>
      </c>
      <c r="O32" s="88" t="s">
        <v>1251</v>
      </c>
      <c r="P32" s="57" t="s">
        <v>1204</v>
      </c>
      <c r="Q32" s="59" t="s">
        <v>34</v>
      </c>
      <c r="R32" s="57" t="s">
        <v>75</v>
      </c>
      <c r="S32" s="67"/>
      <c r="T32" s="89" t="s">
        <v>1553</v>
      </c>
      <c r="U32" s="93" t="s">
        <v>1222</v>
      </c>
      <c r="V32" s="91">
        <v>32343</v>
      </c>
      <c r="W32" s="92">
        <f t="shared" ca="1" si="1"/>
        <v>32</v>
      </c>
      <c r="X32" s="59" t="s">
        <v>33</v>
      </c>
      <c r="Y32" s="59" t="s">
        <v>1688</v>
      </c>
    </row>
    <row r="33" spans="1:26" x14ac:dyDescent="0.25">
      <c r="A33" s="106">
        <v>115904</v>
      </c>
      <c r="B33" s="106" t="s">
        <v>97</v>
      </c>
      <c r="C33" s="106" t="s">
        <v>44</v>
      </c>
      <c r="D33" s="106" t="s">
        <v>98</v>
      </c>
      <c r="E33" s="106" t="s">
        <v>34</v>
      </c>
      <c r="F33" s="106" t="s">
        <v>46</v>
      </c>
      <c r="G33" s="107">
        <v>43832</v>
      </c>
      <c r="H33" s="107">
        <v>44196</v>
      </c>
      <c r="I33" s="106" t="s">
        <v>94</v>
      </c>
      <c r="J33" s="106" t="s">
        <v>77</v>
      </c>
      <c r="K33" s="67"/>
      <c r="L33" s="88" t="s">
        <v>1256</v>
      </c>
      <c r="M33" s="59" t="s">
        <v>44</v>
      </c>
      <c r="N33" s="57" t="s">
        <v>950</v>
      </c>
      <c r="O33" s="88" t="s">
        <v>1251</v>
      </c>
      <c r="P33" s="57" t="s">
        <v>1204</v>
      </c>
      <c r="Q33" s="59" t="s">
        <v>34</v>
      </c>
      <c r="R33" s="57" t="s">
        <v>75</v>
      </c>
      <c r="S33" s="67"/>
      <c r="T33" s="89" t="s">
        <v>1569</v>
      </c>
      <c r="U33" s="93" t="s">
        <v>1223</v>
      </c>
      <c r="V33" s="91">
        <v>32366</v>
      </c>
      <c r="W33" s="92">
        <f t="shared" ca="1" si="1"/>
        <v>32</v>
      </c>
      <c r="X33" s="59" t="s">
        <v>34</v>
      </c>
      <c r="Y33" s="59" t="s">
        <v>1688</v>
      </c>
    </row>
    <row r="34" spans="1:26" x14ac:dyDescent="0.25">
      <c r="A34" s="106">
        <v>115905</v>
      </c>
      <c r="B34" s="106" t="s">
        <v>99</v>
      </c>
      <c r="C34" s="106" t="s">
        <v>44</v>
      </c>
      <c r="D34" s="106" t="s">
        <v>100</v>
      </c>
      <c r="E34" s="106" t="s">
        <v>34</v>
      </c>
      <c r="F34" s="106" t="s">
        <v>46</v>
      </c>
      <c r="G34" s="107">
        <v>43832</v>
      </c>
      <c r="H34" s="107">
        <v>44196</v>
      </c>
      <c r="I34" s="106" t="s">
        <v>94</v>
      </c>
      <c r="J34" s="106" t="s">
        <v>77</v>
      </c>
      <c r="K34" s="67"/>
      <c r="L34" s="88" t="s">
        <v>1254</v>
      </c>
      <c r="M34" s="59" t="s">
        <v>44</v>
      </c>
      <c r="N34" s="57" t="s">
        <v>949</v>
      </c>
      <c r="O34" s="88" t="s">
        <v>1251</v>
      </c>
      <c r="P34" s="57" t="s">
        <v>1204</v>
      </c>
      <c r="Q34" s="59" t="s">
        <v>34</v>
      </c>
      <c r="R34" s="57" t="s">
        <v>81</v>
      </c>
      <c r="S34" s="67"/>
      <c r="T34" s="89" t="s">
        <v>1578</v>
      </c>
      <c r="U34" s="93" t="s">
        <v>1224</v>
      </c>
      <c r="V34" s="91">
        <v>32366</v>
      </c>
      <c r="W34" s="92">
        <f t="shared" ca="1" si="1"/>
        <v>32</v>
      </c>
      <c r="X34" s="59" t="s">
        <v>33</v>
      </c>
      <c r="Y34" s="59" t="s">
        <v>1688</v>
      </c>
    </row>
    <row r="35" spans="1:26" x14ac:dyDescent="0.25">
      <c r="A35" s="106">
        <v>115906</v>
      </c>
      <c r="B35" s="106" t="s">
        <v>101</v>
      </c>
      <c r="C35" s="106" t="s">
        <v>44</v>
      </c>
      <c r="D35" s="106" t="s">
        <v>102</v>
      </c>
      <c r="E35" s="106" t="s">
        <v>34</v>
      </c>
      <c r="F35" s="106" t="s">
        <v>46</v>
      </c>
      <c r="G35" s="107">
        <v>43832</v>
      </c>
      <c r="H35" s="107">
        <v>44195</v>
      </c>
      <c r="I35" s="106" t="s">
        <v>94</v>
      </c>
      <c r="J35" s="106" t="s">
        <v>77</v>
      </c>
      <c r="K35" s="67"/>
      <c r="L35" s="88" t="s">
        <v>1257</v>
      </c>
      <c r="M35" s="59" t="s">
        <v>44</v>
      </c>
      <c r="N35" s="57" t="s">
        <v>791</v>
      </c>
      <c r="O35" s="88" t="s">
        <v>1251</v>
      </c>
      <c r="P35" s="57" t="s">
        <v>1204</v>
      </c>
      <c r="Q35" s="59" t="s">
        <v>34</v>
      </c>
      <c r="R35" s="57" t="s">
        <v>85</v>
      </c>
      <c r="S35" s="67"/>
      <c r="T35" s="89" t="s">
        <v>1588</v>
      </c>
      <c r="U35" s="93" t="s">
        <v>743</v>
      </c>
      <c r="V35" s="91">
        <v>32423</v>
      </c>
      <c r="W35" s="92">
        <f t="shared" ca="1" si="1"/>
        <v>32</v>
      </c>
      <c r="X35" s="59" t="s">
        <v>34</v>
      </c>
      <c r="Y35" s="59" t="s">
        <v>1688</v>
      </c>
    </row>
    <row r="36" spans="1:26" x14ac:dyDescent="0.25">
      <c r="A36" s="106">
        <v>115909</v>
      </c>
      <c r="B36" s="106" t="s">
        <v>103</v>
      </c>
      <c r="C36" s="106" t="s">
        <v>44</v>
      </c>
      <c r="D36" s="106" t="s">
        <v>96</v>
      </c>
      <c r="E36" s="106" t="s">
        <v>34</v>
      </c>
      <c r="F36" s="106" t="s">
        <v>46</v>
      </c>
      <c r="G36" s="107">
        <v>43832</v>
      </c>
      <c r="H36" s="107">
        <v>44196</v>
      </c>
      <c r="I36" s="106" t="s">
        <v>94</v>
      </c>
      <c r="J36" s="106" t="s">
        <v>77</v>
      </c>
      <c r="K36" s="67"/>
      <c r="L36" s="88" t="s">
        <v>1267</v>
      </c>
      <c r="M36" s="59" t="s">
        <v>44</v>
      </c>
      <c r="N36" s="57" t="s">
        <v>794</v>
      </c>
      <c r="O36" s="88" t="s">
        <v>1263</v>
      </c>
      <c r="P36" s="57" t="s">
        <v>1205</v>
      </c>
      <c r="Q36" s="59" t="s">
        <v>34</v>
      </c>
      <c r="R36" s="57" t="s">
        <v>102</v>
      </c>
      <c r="S36" s="67"/>
      <c r="T36" s="89" t="s">
        <v>1678</v>
      </c>
      <c r="U36" s="93" t="s">
        <v>1225</v>
      </c>
      <c r="V36" s="91">
        <v>32468</v>
      </c>
      <c r="W36" s="92">
        <f t="shared" ca="1" si="1"/>
        <v>32</v>
      </c>
      <c r="X36" s="59" t="s">
        <v>34</v>
      </c>
      <c r="Y36" s="59" t="s">
        <v>1688</v>
      </c>
    </row>
    <row r="37" spans="1:26" x14ac:dyDescent="0.25">
      <c r="A37" s="106">
        <v>115908</v>
      </c>
      <c r="B37" s="106" t="s">
        <v>104</v>
      </c>
      <c r="C37" s="106" t="s">
        <v>44</v>
      </c>
      <c r="D37" s="106" t="s">
        <v>105</v>
      </c>
      <c r="E37" s="106" t="s">
        <v>34</v>
      </c>
      <c r="F37" s="106" t="s">
        <v>46</v>
      </c>
      <c r="G37" s="107">
        <v>43832</v>
      </c>
      <c r="H37" s="107">
        <v>44196</v>
      </c>
      <c r="I37" s="106" t="s">
        <v>94</v>
      </c>
      <c r="J37" s="106" t="s">
        <v>77</v>
      </c>
      <c r="K37" s="67"/>
      <c r="L37" s="88" t="s">
        <v>1269</v>
      </c>
      <c r="M37" s="59" t="s">
        <v>44</v>
      </c>
      <c r="N37" s="57" t="s">
        <v>956</v>
      </c>
      <c r="O37" s="88" t="s">
        <v>1263</v>
      </c>
      <c r="P37" s="57" t="s">
        <v>1205</v>
      </c>
      <c r="Q37" s="59" t="s">
        <v>34</v>
      </c>
      <c r="R37" s="57" t="s">
        <v>105</v>
      </c>
      <c r="S37" s="67"/>
      <c r="T37" s="89" t="s">
        <v>1606</v>
      </c>
      <c r="U37" s="93" t="s">
        <v>1226</v>
      </c>
      <c r="V37" s="91">
        <v>33078</v>
      </c>
      <c r="W37" s="92">
        <f t="shared" ca="1" si="1"/>
        <v>30</v>
      </c>
      <c r="X37" s="59" t="s">
        <v>33</v>
      </c>
      <c r="Y37" s="59" t="s">
        <v>1688</v>
      </c>
    </row>
    <row r="38" spans="1:26" x14ac:dyDescent="0.25">
      <c r="A38" s="106">
        <v>114505</v>
      </c>
      <c r="B38" s="106" t="s">
        <v>106</v>
      </c>
      <c r="C38" s="106" t="s">
        <v>44</v>
      </c>
      <c r="D38" s="106" t="s">
        <v>91</v>
      </c>
      <c r="E38" s="106" t="s">
        <v>34</v>
      </c>
      <c r="F38" s="106" t="s">
        <v>46</v>
      </c>
      <c r="G38" s="107">
        <v>43832</v>
      </c>
      <c r="H38" s="107">
        <v>44196</v>
      </c>
      <c r="I38" s="106" t="s">
        <v>107</v>
      </c>
      <c r="J38" s="106" t="s">
        <v>77</v>
      </c>
      <c r="K38" s="67"/>
      <c r="L38" s="88" t="s">
        <v>1264</v>
      </c>
      <c r="M38" s="59" t="s">
        <v>44</v>
      </c>
      <c r="N38" s="57" t="s">
        <v>954</v>
      </c>
      <c r="O38" s="88" t="s">
        <v>1263</v>
      </c>
      <c r="P38" s="57" t="s">
        <v>1205</v>
      </c>
      <c r="Q38" s="59" t="s">
        <v>34</v>
      </c>
      <c r="R38" s="57" t="s">
        <v>96</v>
      </c>
      <c r="S38" s="67"/>
      <c r="T38" s="89" t="s">
        <v>1334</v>
      </c>
      <c r="U38" s="93" t="s">
        <v>1227</v>
      </c>
      <c r="V38" s="91">
        <v>33303</v>
      </c>
      <c r="W38" s="92">
        <f t="shared" ca="1" si="1"/>
        <v>29</v>
      </c>
      <c r="X38" s="59" t="s">
        <v>33</v>
      </c>
      <c r="Y38" s="59" t="s">
        <v>1688</v>
      </c>
    </row>
    <row r="39" spans="1:26" x14ac:dyDescent="0.25">
      <c r="A39" s="106">
        <v>114498</v>
      </c>
      <c r="B39" s="106" t="s">
        <v>108</v>
      </c>
      <c r="C39" s="106" t="s">
        <v>44</v>
      </c>
      <c r="D39" s="106" t="s">
        <v>109</v>
      </c>
      <c r="E39" s="106" t="s">
        <v>34</v>
      </c>
      <c r="F39" s="106" t="s">
        <v>46</v>
      </c>
      <c r="G39" s="107">
        <v>43831</v>
      </c>
      <c r="H39" s="107">
        <v>44196</v>
      </c>
      <c r="I39" s="106" t="s">
        <v>107</v>
      </c>
      <c r="J39" s="106" t="s">
        <v>77</v>
      </c>
      <c r="K39" s="67"/>
      <c r="L39" s="88" t="s">
        <v>1262</v>
      </c>
      <c r="M39" s="59" t="s">
        <v>44</v>
      </c>
      <c r="N39" s="57" t="s">
        <v>792</v>
      </c>
      <c r="O39" s="88" t="s">
        <v>1263</v>
      </c>
      <c r="P39" s="57" t="s">
        <v>1205</v>
      </c>
      <c r="Q39" s="59" t="s">
        <v>34</v>
      </c>
      <c r="R39" s="57" t="s">
        <v>93</v>
      </c>
      <c r="S39" s="67"/>
      <c r="T39" s="89" t="s">
        <v>1315</v>
      </c>
      <c r="U39" s="93" t="s">
        <v>1228</v>
      </c>
      <c r="V39" s="91">
        <v>33760</v>
      </c>
      <c r="W39" s="92">
        <f t="shared" ca="1" si="1"/>
        <v>28</v>
      </c>
      <c r="X39" s="59" t="s">
        <v>34</v>
      </c>
      <c r="Y39" s="59" t="s">
        <v>1688</v>
      </c>
    </row>
    <row r="40" spans="1:26" x14ac:dyDescent="0.25">
      <c r="A40" s="106">
        <v>114501</v>
      </c>
      <c r="B40" s="106" t="s">
        <v>110</v>
      </c>
      <c r="C40" s="106" t="s">
        <v>44</v>
      </c>
      <c r="D40" s="106" t="s">
        <v>111</v>
      </c>
      <c r="E40" s="106" t="s">
        <v>34</v>
      </c>
      <c r="F40" s="106" t="s">
        <v>46</v>
      </c>
      <c r="G40" s="107">
        <v>43832</v>
      </c>
      <c r="H40" s="107">
        <v>44196</v>
      </c>
      <c r="I40" s="106" t="s">
        <v>107</v>
      </c>
      <c r="J40" s="106" t="s">
        <v>77</v>
      </c>
      <c r="K40" s="67"/>
      <c r="L40" s="88" t="s">
        <v>1268</v>
      </c>
      <c r="M40" s="59" t="s">
        <v>44</v>
      </c>
      <c r="N40" s="57" t="s">
        <v>795</v>
      </c>
      <c r="O40" s="88" t="s">
        <v>1263</v>
      </c>
      <c r="P40" s="57" t="s">
        <v>1205</v>
      </c>
      <c r="Q40" s="59" t="s">
        <v>34</v>
      </c>
      <c r="R40" s="57" t="s">
        <v>96</v>
      </c>
      <c r="S40" s="67"/>
      <c r="T40" s="89" t="s">
        <v>1427</v>
      </c>
      <c r="U40" s="93" t="s">
        <v>1229</v>
      </c>
      <c r="V40" s="91">
        <v>33814</v>
      </c>
      <c r="W40" s="92">
        <f t="shared" ca="1" si="1"/>
        <v>28</v>
      </c>
      <c r="X40" s="59" t="s">
        <v>34</v>
      </c>
      <c r="Y40" s="59" t="s">
        <v>1688</v>
      </c>
    </row>
    <row r="41" spans="1:26" x14ac:dyDescent="0.25">
      <c r="A41" s="106">
        <v>115881</v>
      </c>
      <c r="B41" s="106" t="s">
        <v>112</v>
      </c>
      <c r="C41" s="106" t="s">
        <v>44</v>
      </c>
      <c r="D41" s="106" t="s">
        <v>109</v>
      </c>
      <c r="E41" s="106" t="s">
        <v>34</v>
      </c>
      <c r="F41" s="106" t="s">
        <v>46</v>
      </c>
      <c r="G41" s="107">
        <v>43831</v>
      </c>
      <c r="H41" s="107">
        <v>44196</v>
      </c>
      <c r="I41" s="106" t="s">
        <v>107</v>
      </c>
      <c r="J41" s="106" t="s">
        <v>77</v>
      </c>
      <c r="K41" s="67"/>
      <c r="L41" s="88" t="s">
        <v>1266</v>
      </c>
      <c r="M41" s="59" t="s">
        <v>44</v>
      </c>
      <c r="N41" s="57" t="s">
        <v>955</v>
      </c>
      <c r="O41" s="88" t="s">
        <v>1263</v>
      </c>
      <c r="P41" s="57" t="s">
        <v>1205</v>
      </c>
      <c r="Q41" s="59" t="s">
        <v>34</v>
      </c>
      <c r="R41" s="57" t="s">
        <v>100</v>
      </c>
      <c r="S41" s="67"/>
      <c r="T41" s="89" t="s">
        <v>1636</v>
      </c>
      <c r="U41" s="93" t="s">
        <v>1230</v>
      </c>
      <c r="V41" s="91">
        <v>33864</v>
      </c>
      <c r="W41" s="92">
        <f t="shared" ca="1" si="1"/>
        <v>28</v>
      </c>
      <c r="X41" s="59" t="s">
        <v>35</v>
      </c>
      <c r="Y41" s="59" t="s">
        <v>1688</v>
      </c>
    </row>
    <row r="42" spans="1:26" x14ac:dyDescent="0.25">
      <c r="A42" s="106">
        <v>114499</v>
      </c>
      <c r="B42" s="106" t="s">
        <v>113</v>
      </c>
      <c r="C42" s="106" t="s">
        <v>44</v>
      </c>
      <c r="D42" s="106" t="s">
        <v>114</v>
      </c>
      <c r="E42" s="106" t="s">
        <v>34</v>
      </c>
      <c r="F42" s="106" t="s">
        <v>46</v>
      </c>
      <c r="G42" s="107">
        <v>43831</v>
      </c>
      <c r="H42" s="107">
        <v>44196</v>
      </c>
      <c r="I42" s="106" t="s">
        <v>107</v>
      </c>
      <c r="J42" s="106" t="s">
        <v>77</v>
      </c>
      <c r="K42" s="67"/>
      <c r="L42" s="88" t="s">
        <v>1265</v>
      </c>
      <c r="M42" s="59" t="s">
        <v>44</v>
      </c>
      <c r="N42" s="57" t="s">
        <v>793</v>
      </c>
      <c r="O42" s="88" t="s">
        <v>1263</v>
      </c>
      <c r="P42" s="57" t="s">
        <v>1205</v>
      </c>
      <c r="Q42" s="59" t="s">
        <v>34</v>
      </c>
      <c r="R42" s="57" t="s">
        <v>98</v>
      </c>
      <c r="S42" s="67"/>
      <c r="T42" s="89" t="s">
        <v>1642</v>
      </c>
      <c r="U42" s="93" t="s">
        <v>1231</v>
      </c>
      <c r="V42" s="91">
        <v>34019</v>
      </c>
      <c r="W42" s="92">
        <f t="shared" ca="1" si="1"/>
        <v>27</v>
      </c>
      <c r="X42" s="59" t="s">
        <v>34</v>
      </c>
      <c r="Y42" s="59" t="s">
        <v>1688</v>
      </c>
    </row>
    <row r="43" spans="1:26" x14ac:dyDescent="0.25">
      <c r="A43" s="106">
        <v>114491</v>
      </c>
      <c r="B43" s="106" t="s">
        <v>115</v>
      </c>
      <c r="C43" s="106" t="s">
        <v>44</v>
      </c>
      <c r="D43" s="106" t="s">
        <v>116</v>
      </c>
      <c r="E43" s="106" t="s">
        <v>34</v>
      </c>
      <c r="F43" s="106" t="s">
        <v>46</v>
      </c>
      <c r="G43" s="107">
        <v>43831</v>
      </c>
      <c r="H43" s="107">
        <v>44196</v>
      </c>
      <c r="I43" s="106" t="s">
        <v>107</v>
      </c>
      <c r="J43" s="106" t="s">
        <v>77</v>
      </c>
      <c r="K43" s="67"/>
      <c r="L43" s="88" t="s">
        <v>1273</v>
      </c>
      <c r="M43" s="59" t="s">
        <v>44</v>
      </c>
      <c r="N43" s="57" t="s">
        <v>797</v>
      </c>
      <c r="O43" s="88" t="s">
        <v>1271</v>
      </c>
      <c r="P43" s="57" t="s">
        <v>1206</v>
      </c>
      <c r="Q43" s="59" t="s">
        <v>34</v>
      </c>
      <c r="R43" s="57" t="s">
        <v>111</v>
      </c>
      <c r="S43" s="67"/>
      <c r="T43" s="89" t="s">
        <v>1648</v>
      </c>
      <c r="U43" s="93" t="s">
        <v>1232</v>
      </c>
      <c r="V43" s="91">
        <v>36410</v>
      </c>
      <c r="W43" s="92">
        <f t="shared" ca="1" si="1"/>
        <v>21</v>
      </c>
      <c r="X43" s="59" t="s">
        <v>635</v>
      </c>
      <c r="Y43" s="59" t="s">
        <v>1688</v>
      </c>
    </row>
    <row r="44" spans="1:26" x14ac:dyDescent="0.25">
      <c r="A44" s="106">
        <v>115375</v>
      </c>
      <c r="B44" s="106" t="s">
        <v>117</v>
      </c>
      <c r="C44" s="106" t="s">
        <v>44</v>
      </c>
      <c r="D44" s="106" t="s">
        <v>118</v>
      </c>
      <c r="E44" s="106" t="s">
        <v>34</v>
      </c>
      <c r="F44" s="106" t="s">
        <v>46</v>
      </c>
      <c r="G44" s="107">
        <v>43832</v>
      </c>
      <c r="H44" s="107">
        <v>44196</v>
      </c>
      <c r="I44" s="106" t="s">
        <v>107</v>
      </c>
      <c r="J44" s="106" t="s">
        <v>77</v>
      </c>
      <c r="K44" s="103"/>
      <c r="L44" s="88" t="s">
        <v>1278</v>
      </c>
      <c r="M44" s="59" t="s">
        <v>44</v>
      </c>
      <c r="N44" s="57" t="s">
        <v>960</v>
      </c>
      <c r="O44" s="88" t="s">
        <v>1271</v>
      </c>
      <c r="P44" s="57" t="s">
        <v>1206</v>
      </c>
      <c r="Q44" s="59" t="s">
        <v>34</v>
      </c>
      <c r="R44" s="57" t="s">
        <v>91</v>
      </c>
      <c r="S44" s="67"/>
      <c r="T44" s="89" t="s">
        <v>1658</v>
      </c>
      <c r="U44" s="93" t="s">
        <v>1233</v>
      </c>
      <c r="V44" s="91">
        <v>38473</v>
      </c>
      <c r="W44" s="92">
        <f t="shared" ca="1" si="1"/>
        <v>15</v>
      </c>
      <c r="X44" s="59" t="s">
        <v>34</v>
      </c>
      <c r="Y44" s="59" t="s">
        <v>1688</v>
      </c>
    </row>
    <row r="45" spans="1:26" x14ac:dyDescent="0.25">
      <c r="A45" s="106">
        <v>114502</v>
      </c>
      <c r="B45" s="106" t="s">
        <v>119</v>
      </c>
      <c r="C45" s="106" t="s">
        <v>44</v>
      </c>
      <c r="D45" s="106" t="s">
        <v>91</v>
      </c>
      <c r="E45" s="106" t="s">
        <v>34</v>
      </c>
      <c r="F45" s="106" t="s">
        <v>46</v>
      </c>
      <c r="G45" s="107">
        <v>43832</v>
      </c>
      <c r="H45" s="107">
        <v>44196</v>
      </c>
      <c r="I45" s="106" t="s">
        <v>107</v>
      </c>
      <c r="J45" s="106" t="s">
        <v>77</v>
      </c>
      <c r="K45" s="103"/>
      <c r="L45" s="88" t="s">
        <v>1272</v>
      </c>
      <c r="M45" s="59" t="s">
        <v>44</v>
      </c>
      <c r="N45" s="57" t="s">
        <v>957</v>
      </c>
      <c r="O45" s="88" t="s">
        <v>1271</v>
      </c>
      <c r="P45" s="57" t="s">
        <v>1206</v>
      </c>
      <c r="Q45" s="59" t="s">
        <v>34</v>
      </c>
      <c r="R45" s="57" t="s">
        <v>109</v>
      </c>
      <c r="S45" s="67"/>
      <c r="T45" s="89" t="s">
        <v>1669</v>
      </c>
      <c r="U45" s="93" t="s">
        <v>744</v>
      </c>
      <c r="V45" s="91">
        <v>40203</v>
      </c>
      <c r="W45" s="92">
        <f t="shared" ca="1" si="1"/>
        <v>10</v>
      </c>
      <c r="X45" s="59" t="s">
        <v>34</v>
      </c>
      <c r="Y45" s="59" t="s">
        <v>1686</v>
      </c>
    </row>
    <row r="46" spans="1:26" x14ac:dyDescent="0.25">
      <c r="A46" s="106">
        <v>114503</v>
      </c>
      <c r="B46" s="106" t="s">
        <v>120</v>
      </c>
      <c r="C46" s="106" t="s">
        <v>44</v>
      </c>
      <c r="D46" s="106" t="s">
        <v>111</v>
      </c>
      <c r="E46" s="106" t="s">
        <v>34</v>
      </c>
      <c r="F46" s="106" t="s">
        <v>46</v>
      </c>
      <c r="G46" s="107">
        <v>43832</v>
      </c>
      <c r="H46" s="107">
        <v>44196</v>
      </c>
      <c r="I46" s="106" t="s">
        <v>107</v>
      </c>
      <c r="J46" s="106" t="s">
        <v>77</v>
      </c>
      <c r="K46" s="103"/>
      <c r="L46" s="88" t="s">
        <v>1279</v>
      </c>
      <c r="M46" s="59" t="s">
        <v>44</v>
      </c>
      <c r="N46" s="57" t="s">
        <v>750</v>
      </c>
      <c r="O46" s="88" t="s">
        <v>1271</v>
      </c>
      <c r="P46" s="57" t="s">
        <v>1206</v>
      </c>
      <c r="Q46" s="59" t="s">
        <v>34</v>
      </c>
      <c r="R46" s="57" t="s">
        <v>111</v>
      </c>
      <c r="S46" s="67"/>
      <c r="T46" s="89" t="s">
        <v>1679</v>
      </c>
      <c r="U46" s="93" t="s">
        <v>1234</v>
      </c>
      <c r="V46" s="91">
        <v>42088</v>
      </c>
      <c r="W46" s="92">
        <f t="shared" ca="1" si="1"/>
        <v>5</v>
      </c>
      <c r="X46" s="59" t="s">
        <v>34</v>
      </c>
      <c r="Y46" s="59" t="s">
        <v>1688</v>
      </c>
    </row>
    <row r="47" spans="1:26" x14ac:dyDescent="0.25">
      <c r="A47" s="106">
        <v>115448</v>
      </c>
      <c r="B47" s="106" t="s">
        <v>121</v>
      </c>
      <c r="C47" s="106" t="s">
        <v>44</v>
      </c>
      <c r="D47" s="106" t="s">
        <v>122</v>
      </c>
      <c r="E47" s="106" t="s">
        <v>34</v>
      </c>
      <c r="F47" s="106" t="s">
        <v>46</v>
      </c>
      <c r="G47" s="107">
        <v>43831</v>
      </c>
      <c r="H47" s="107">
        <v>44196</v>
      </c>
      <c r="I47" s="106" t="s">
        <v>107</v>
      </c>
      <c r="J47" s="106" t="s">
        <v>77</v>
      </c>
      <c r="K47" s="103"/>
      <c r="L47" s="88" t="s">
        <v>1277</v>
      </c>
      <c r="M47" s="59" t="s">
        <v>44</v>
      </c>
      <c r="N47" s="57" t="s">
        <v>799</v>
      </c>
      <c r="O47" s="88" t="s">
        <v>1271</v>
      </c>
      <c r="P47" s="57" t="s">
        <v>1206</v>
      </c>
      <c r="Q47" s="59" t="s">
        <v>34</v>
      </c>
      <c r="R47" s="57" t="s">
        <v>118</v>
      </c>
      <c r="S47" s="67"/>
      <c r="T47" s="89"/>
      <c r="Z47" s="93"/>
    </row>
    <row r="48" spans="1:26" x14ac:dyDescent="0.25">
      <c r="A48" s="106">
        <v>114504</v>
      </c>
      <c r="B48" s="106" t="s">
        <v>123</v>
      </c>
      <c r="C48" s="106" t="s">
        <v>44</v>
      </c>
      <c r="D48" s="106" t="s">
        <v>91</v>
      </c>
      <c r="E48" s="106" t="s">
        <v>34</v>
      </c>
      <c r="F48" s="106" t="s">
        <v>46</v>
      </c>
      <c r="G48" s="107">
        <v>43832</v>
      </c>
      <c r="H48" s="107">
        <v>44196</v>
      </c>
      <c r="I48" s="106" t="s">
        <v>107</v>
      </c>
      <c r="J48" s="106" t="s">
        <v>77</v>
      </c>
      <c r="K48" s="104"/>
      <c r="L48" s="88" t="s">
        <v>1281</v>
      </c>
      <c r="M48" s="59" t="s">
        <v>44</v>
      </c>
      <c r="N48" s="57" t="s">
        <v>962</v>
      </c>
      <c r="O48" s="88" t="s">
        <v>1271</v>
      </c>
      <c r="P48" s="57" t="s">
        <v>1206</v>
      </c>
      <c r="Q48" s="59" t="s">
        <v>34</v>
      </c>
      <c r="R48" s="57" t="s">
        <v>91</v>
      </c>
      <c r="S48" s="67"/>
      <c r="T48" s="89"/>
      <c r="Z48" s="93"/>
    </row>
    <row r="49" spans="1:26" x14ac:dyDescent="0.25">
      <c r="A49" s="106">
        <v>114497</v>
      </c>
      <c r="B49" s="106" t="s">
        <v>124</v>
      </c>
      <c r="C49" s="106" t="s">
        <v>125</v>
      </c>
      <c r="D49" s="106" t="s">
        <v>109</v>
      </c>
      <c r="E49" s="106" t="s">
        <v>34</v>
      </c>
      <c r="F49" s="106" t="s">
        <v>46</v>
      </c>
      <c r="G49" s="107">
        <v>43831</v>
      </c>
      <c r="H49" s="107">
        <v>44196</v>
      </c>
      <c r="I49" s="106" t="s">
        <v>107</v>
      </c>
      <c r="J49" s="106" t="s">
        <v>77</v>
      </c>
      <c r="K49" s="105"/>
      <c r="L49" s="88" t="s">
        <v>1284</v>
      </c>
      <c r="M49" s="59" t="s">
        <v>44</v>
      </c>
      <c r="N49" s="57" t="s">
        <v>800</v>
      </c>
      <c r="O49" s="88" t="s">
        <v>1271</v>
      </c>
      <c r="P49" s="57" t="s">
        <v>1206</v>
      </c>
      <c r="Q49" s="59" t="s">
        <v>34</v>
      </c>
      <c r="R49" s="57" t="s">
        <v>128</v>
      </c>
      <c r="S49" s="67"/>
      <c r="T49" s="89"/>
      <c r="Z49" s="93"/>
    </row>
    <row r="50" spans="1:26" x14ac:dyDescent="0.25">
      <c r="A50" s="106">
        <v>114500</v>
      </c>
      <c r="B50" s="106" t="s">
        <v>126</v>
      </c>
      <c r="C50" s="106" t="s">
        <v>44</v>
      </c>
      <c r="D50" s="106" t="s">
        <v>91</v>
      </c>
      <c r="E50" s="106" t="s">
        <v>34</v>
      </c>
      <c r="F50" s="106" t="s">
        <v>46</v>
      </c>
      <c r="G50" s="107">
        <v>43831</v>
      </c>
      <c r="H50" s="107">
        <v>44196</v>
      </c>
      <c r="I50" s="106" t="s">
        <v>107</v>
      </c>
      <c r="J50" s="106" t="s">
        <v>77</v>
      </c>
      <c r="K50" s="103"/>
      <c r="L50" s="88" t="s">
        <v>1291</v>
      </c>
      <c r="M50" s="59" t="s">
        <v>44</v>
      </c>
      <c r="N50" s="57" t="s">
        <v>803</v>
      </c>
      <c r="O50" s="88" t="s">
        <v>1271</v>
      </c>
      <c r="P50" s="57" t="s">
        <v>1206</v>
      </c>
      <c r="Q50" s="59" t="s">
        <v>34</v>
      </c>
      <c r="R50" s="57" t="s">
        <v>91</v>
      </c>
      <c r="S50" s="67"/>
      <c r="T50" s="89"/>
      <c r="Z50" s="93"/>
    </row>
    <row r="51" spans="1:26" x14ac:dyDescent="0.25">
      <c r="A51" s="106">
        <v>114506</v>
      </c>
      <c r="B51" s="106" t="s">
        <v>127</v>
      </c>
      <c r="C51" s="106" t="s">
        <v>44</v>
      </c>
      <c r="D51" s="106" t="s">
        <v>128</v>
      </c>
      <c r="E51" s="106" t="s">
        <v>34</v>
      </c>
      <c r="F51" s="106" t="s">
        <v>46</v>
      </c>
      <c r="G51" s="107">
        <v>43831</v>
      </c>
      <c r="H51" s="107">
        <v>44196</v>
      </c>
      <c r="I51" s="106" t="s">
        <v>107</v>
      </c>
      <c r="J51" s="106" t="s">
        <v>77</v>
      </c>
      <c r="K51" s="103"/>
      <c r="L51" s="88" t="s">
        <v>1276</v>
      </c>
      <c r="M51" s="59" t="s">
        <v>44</v>
      </c>
      <c r="N51" s="57" t="s">
        <v>959</v>
      </c>
      <c r="O51" s="88" t="s">
        <v>1271</v>
      </c>
      <c r="P51" s="57" t="s">
        <v>1206</v>
      </c>
      <c r="Q51" s="59" t="s">
        <v>34</v>
      </c>
      <c r="R51" s="57" t="s">
        <v>116</v>
      </c>
      <c r="S51" s="67"/>
      <c r="T51" s="89"/>
      <c r="Z51" s="93"/>
    </row>
    <row r="52" spans="1:26" x14ac:dyDescent="0.25">
      <c r="A52" s="106">
        <v>114496</v>
      </c>
      <c r="B52" s="106" t="s">
        <v>129</v>
      </c>
      <c r="C52" s="106" t="s">
        <v>125</v>
      </c>
      <c r="D52" s="106" t="s">
        <v>118</v>
      </c>
      <c r="E52" s="106" t="s">
        <v>34</v>
      </c>
      <c r="F52" s="106" t="s">
        <v>46</v>
      </c>
      <c r="G52" s="107">
        <v>43832</v>
      </c>
      <c r="H52" s="107">
        <v>44196</v>
      </c>
      <c r="I52" s="106" t="s">
        <v>107</v>
      </c>
      <c r="J52" s="106" t="s">
        <v>77</v>
      </c>
      <c r="K52" s="103"/>
      <c r="L52" s="88" t="s">
        <v>1290</v>
      </c>
      <c r="M52" s="59" t="s">
        <v>44</v>
      </c>
      <c r="N52" s="57" t="s">
        <v>802</v>
      </c>
      <c r="O52" s="88" t="s">
        <v>1271</v>
      </c>
      <c r="P52" s="57" t="s">
        <v>1206</v>
      </c>
      <c r="Q52" s="59" t="s">
        <v>34</v>
      </c>
      <c r="R52" s="57" t="s">
        <v>138</v>
      </c>
      <c r="S52" s="67"/>
      <c r="T52" s="89"/>
      <c r="Z52" s="93"/>
    </row>
    <row r="53" spans="1:26" x14ac:dyDescent="0.25">
      <c r="A53" s="106">
        <v>114495</v>
      </c>
      <c r="B53" s="106" t="s">
        <v>130</v>
      </c>
      <c r="C53" s="106" t="s">
        <v>44</v>
      </c>
      <c r="D53" s="106" t="s">
        <v>91</v>
      </c>
      <c r="E53" s="106" t="s">
        <v>34</v>
      </c>
      <c r="F53" s="106" t="s">
        <v>46</v>
      </c>
      <c r="G53" s="107">
        <v>43832</v>
      </c>
      <c r="H53" s="107">
        <v>44196</v>
      </c>
      <c r="I53" s="106" t="s">
        <v>107</v>
      </c>
      <c r="J53" s="106" t="s">
        <v>77</v>
      </c>
      <c r="K53" s="104"/>
      <c r="L53" s="88" t="s">
        <v>1289</v>
      </c>
      <c r="M53" s="59" t="s">
        <v>44</v>
      </c>
      <c r="N53" s="57" t="s">
        <v>968</v>
      </c>
      <c r="O53" s="88" t="s">
        <v>1271</v>
      </c>
      <c r="P53" s="57" t="s">
        <v>1206</v>
      </c>
      <c r="Q53" s="59" t="s">
        <v>34</v>
      </c>
      <c r="R53" s="57" t="s">
        <v>136</v>
      </c>
      <c r="S53" s="67"/>
      <c r="T53" s="89"/>
      <c r="Z53" s="93"/>
    </row>
    <row r="54" spans="1:26" x14ac:dyDescent="0.25">
      <c r="A54" s="106">
        <v>114494</v>
      </c>
      <c r="B54" s="106" t="s">
        <v>131</v>
      </c>
      <c r="C54" s="106" t="s">
        <v>44</v>
      </c>
      <c r="D54" s="106" t="s">
        <v>132</v>
      </c>
      <c r="E54" s="106" t="s">
        <v>34</v>
      </c>
      <c r="F54" s="106" t="s">
        <v>46</v>
      </c>
      <c r="G54" s="107">
        <v>43831</v>
      </c>
      <c r="H54" s="107">
        <v>44196</v>
      </c>
      <c r="I54" s="106" t="s">
        <v>107</v>
      </c>
      <c r="J54" s="106" t="s">
        <v>77</v>
      </c>
      <c r="K54" s="105"/>
      <c r="L54" s="88" t="s">
        <v>1293</v>
      </c>
      <c r="M54" s="59" t="s">
        <v>44</v>
      </c>
      <c r="N54" s="57" t="s">
        <v>804</v>
      </c>
      <c r="O54" s="88" t="s">
        <v>1271</v>
      </c>
      <c r="P54" s="57" t="s">
        <v>1206</v>
      </c>
      <c r="Q54" s="59" t="s">
        <v>34</v>
      </c>
      <c r="R54" s="57" t="s">
        <v>118</v>
      </c>
      <c r="S54" s="67"/>
      <c r="T54" s="89"/>
      <c r="Z54" s="93"/>
    </row>
    <row r="55" spans="1:26" x14ac:dyDescent="0.25">
      <c r="A55" s="106">
        <v>115900</v>
      </c>
      <c r="B55" s="106" t="s">
        <v>133</v>
      </c>
      <c r="C55" s="106" t="s">
        <v>44</v>
      </c>
      <c r="D55" s="106" t="s">
        <v>134</v>
      </c>
      <c r="E55" s="106" t="s">
        <v>34</v>
      </c>
      <c r="F55" s="106" t="s">
        <v>46</v>
      </c>
      <c r="G55" s="107">
        <v>43831</v>
      </c>
      <c r="H55" s="107">
        <v>44196</v>
      </c>
      <c r="I55" s="106" t="s">
        <v>107</v>
      </c>
      <c r="J55" s="106" t="s">
        <v>77</v>
      </c>
      <c r="K55" s="103"/>
      <c r="L55" s="88" t="s">
        <v>1275</v>
      </c>
      <c r="M55" s="59" t="s">
        <v>44</v>
      </c>
      <c r="N55" s="57" t="s">
        <v>958</v>
      </c>
      <c r="O55" s="88" t="s">
        <v>1271</v>
      </c>
      <c r="P55" s="57" t="s">
        <v>1206</v>
      </c>
      <c r="Q55" s="59" t="s">
        <v>34</v>
      </c>
      <c r="R55" s="57" t="s">
        <v>114</v>
      </c>
      <c r="S55" s="67"/>
      <c r="T55" s="89"/>
      <c r="Z55" s="93"/>
    </row>
    <row r="56" spans="1:26" x14ac:dyDescent="0.25">
      <c r="A56" s="106">
        <v>114507</v>
      </c>
      <c r="B56" s="106" t="s">
        <v>135</v>
      </c>
      <c r="C56" s="106" t="s">
        <v>44</v>
      </c>
      <c r="D56" s="106" t="s">
        <v>136</v>
      </c>
      <c r="E56" s="106" t="s">
        <v>34</v>
      </c>
      <c r="F56" s="106" t="s">
        <v>46</v>
      </c>
      <c r="G56" s="107">
        <v>43831</v>
      </c>
      <c r="H56" s="107">
        <v>44195</v>
      </c>
      <c r="I56" s="106" t="s">
        <v>107</v>
      </c>
      <c r="J56" s="106" t="s">
        <v>77</v>
      </c>
      <c r="K56" s="103"/>
      <c r="L56" s="88" t="s">
        <v>1283</v>
      </c>
      <c r="M56" s="59" t="s">
        <v>44</v>
      </c>
      <c r="N56" s="57" t="s">
        <v>964</v>
      </c>
      <c r="O56" s="88" t="s">
        <v>1271</v>
      </c>
      <c r="P56" s="57" t="s">
        <v>1206</v>
      </c>
      <c r="Q56" s="59" t="s">
        <v>34</v>
      </c>
      <c r="R56" s="57" t="s">
        <v>91</v>
      </c>
      <c r="S56" s="67"/>
      <c r="T56" s="89"/>
      <c r="Z56" s="93"/>
    </row>
    <row r="57" spans="1:26" x14ac:dyDescent="0.25">
      <c r="A57" s="106">
        <v>115652</v>
      </c>
      <c r="B57" s="106" t="s">
        <v>137</v>
      </c>
      <c r="C57" s="106" t="s">
        <v>44</v>
      </c>
      <c r="D57" s="106" t="s">
        <v>138</v>
      </c>
      <c r="E57" s="106" t="s">
        <v>34</v>
      </c>
      <c r="F57" s="106" t="s">
        <v>46</v>
      </c>
      <c r="G57" s="107">
        <v>43831</v>
      </c>
      <c r="H57" s="107">
        <v>44196</v>
      </c>
      <c r="I57" s="106" t="s">
        <v>107</v>
      </c>
      <c r="J57" s="106" t="s">
        <v>77</v>
      </c>
      <c r="K57" s="103"/>
      <c r="L57" s="88" t="s">
        <v>1280</v>
      </c>
      <c r="M57" s="59" t="s">
        <v>44</v>
      </c>
      <c r="N57" s="57" t="s">
        <v>961</v>
      </c>
      <c r="O57" s="88" t="s">
        <v>1271</v>
      </c>
      <c r="P57" s="57" t="s">
        <v>1206</v>
      </c>
      <c r="Q57" s="59" t="s">
        <v>34</v>
      </c>
      <c r="R57" s="57" t="s">
        <v>122</v>
      </c>
      <c r="S57" s="67"/>
      <c r="T57" s="89"/>
      <c r="Z57" s="93"/>
    </row>
    <row r="58" spans="1:26" x14ac:dyDescent="0.25">
      <c r="A58" s="106">
        <v>114492</v>
      </c>
      <c r="B58" s="106" t="s">
        <v>139</v>
      </c>
      <c r="C58" s="106" t="s">
        <v>44</v>
      </c>
      <c r="D58" s="106" t="s">
        <v>91</v>
      </c>
      <c r="E58" s="106" t="s">
        <v>34</v>
      </c>
      <c r="F58" s="106" t="s">
        <v>46</v>
      </c>
      <c r="G58" s="107">
        <v>43831</v>
      </c>
      <c r="H58" s="107">
        <v>44196</v>
      </c>
      <c r="I58" s="106" t="s">
        <v>107</v>
      </c>
      <c r="J58" s="106" t="s">
        <v>77</v>
      </c>
      <c r="K58" s="104"/>
      <c r="L58" s="88" t="s">
        <v>1287</v>
      </c>
      <c r="M58" s="59" t="s">
        <v>44</v>
      </c>
      <c r="N58" s="57" t="s">
        <v>967</v>
      </c>
      <c r="O58" s="88" t="s">
        <v>1271</v>
      </c>
      <c r="P58" s="57" t="s">
        <v>1206</v>
      </c>
      <c r="Q58" s="59" t="s">
        <v>34</v>
      </c>
      <c r="R58" s="57" t="s">
        <v>132</v>
      </c>
      <c r="S58" s="67"/>
      <c r="T58" s="89"/>
      <c r="Z58" s="93"/>
    </row>
    <row r="59" spans="1:26" x14ac:dyDescent="0.25">
      <c r="A59" s="106">
        <v>115143</v>
      </c>
      <c r="B59" s="106" t="s">
        <v>140</v>
      </c>
      <c r="C59" s="106" t="s">
        <v>44</v>
      </c>
      <c r="D59" s="106" t="s">
        <v>91</v>
      </c>
      <c r="E59" s="106" t="s">
        <v>34</v>
      </c>
      <c r="F59" s="106" t="s">
        <v>46</v>
      </c>
      <c r="G59" s="107">
        <v>43832</v>
      </c>
      <c r="H59" s="107">
        <v>44196</v>
      </c>
      <c r="I59" s="106" t="s">
        <v>107</v>
      </c>
      <c r="J59" s="106" t="s">
        <v>77</v>
      </c>
      <c r="K59" s="105"/>
      <c r="L59" s="88" t="s">
        <v>1285</v>
      </c>
      <c r="M59" s="59" t="s">
        <v>125</v>
      </c>
      <c r="N59" s="57" t="s">
        <v>965</v>
      </c>
      <c r="O59" s="88" t="s">
        <v>1271</v>
      </c>
      <c r="P59" s="57" t="s">
        <v>1206</v>
      </c>
      <c r="Q59" s="59" t="s">
        <v>34</v>
      </c>
      <c r="R59" s="57" t="s">
        <v>118</v>
      </c>
      <c r="S59" s="67"/>
      <c r="T59" s="89"/>
      <c r="Z59" s="93"/>
    </row>
    <row r="60" spans="1:26" x14ac:dyDescent="0.25">
      <c r="A60" s="106">
        <v>114493</v>
      </c>
      <c r="B60" s="106" t="s">
        <v>141</v>
      </c>
      <c r="C60" s="106" t="s">
        <v>44</v>
      </c>
      <c r="D60" s="106" t="s">
        <v>118</v>
      </c>
      <c r="E60" s="106" t="s">
        <v>34</v>
      </c>
      <c r="F60" s="106" t="s">
        <v>46</v>
      </c>
      <c r="G60" s="107">
        <v>43831</v>
      </c>
      <c r="H60" s="107">
        <v>44196</v>
      </c>
      <c r="I60" s="106" t="s">
        <v>107</v>
      </c>
      <c r="J60" s="106" t="s">
        <v>77</v>
      </c>
      <c r="K60" s="105"/>
      <c r="L60" s="88" t="s">
        <v>1270</v>
      </c>
      <c r="M60" s="59" t="s">
        <v>44</v>
      </c>
      <c r="N60" s="57" t="s">
        <v>796</v>
      </c>
      <c r="O60" s="88" t="s">
        <v>1271</v>
      </c>
      <c r="P60" s="57" t="s">
        <v>1206</v>
      </c>
      <c r="Q60" s="59" t="s">
        <v>34</v>
      </c>
      <c r="R60" s="57" t="s">
        <v>91</v>
      </c>
      <c r="S60" s="67"/>
      <c r="T60" s="89"/>
      <c r="Z60" s="93"/>
    </row>
    <row r="61" spans="1:26" x14ac:dyDescent="0.25">
      <c r="A61" s="106">
        <v>115730</v>
      </c>
      <c r="B61" s="106" t="s">
        <v>142</v>
      </c>
      <c r="C61" s="106" t="s">
        <v>125</v>
      </c>
      <c r="D61" s="106" t="s">
        <v>143</v>
      </c>
      <c r="E61" s="106" t="s">
        <v>33</v>
      </c>
      <c r="F61" s="106" t="s">
        <v>46</v>
      </c>
      <c r="G61" s="107">
        <v>43833</v>
      </c>
      <c r="H61" s="107">
        <v>44196</v>
      </c>
      <c r="I61" s="106" t="s">
        <v>144</v>
      </c>
      <c r="J61" s="106" t="s">
        <v>77</v>
      </c>
      <c r="K61" s="105"/>
      <c r="L61" s="88" t="s">
        <v>1286</v>
      </c>
      <c r="M61" s="59" t="s">
        <v>44</v>
      </c>
      <c r="N61" s="57" t="s">
        <v>966</v>
      </c>
      <c r="O61" s="88" t="s">
        <v>1271</v>
      </c>
      <c r="P61" s="57" t="s">
        <v>1206</v>
      </c>
      <c r="Q61" s="59" t="s">
        <v>34</v>
      </c>
      <c r="R61" s="57" t="s">
        <v>91</v>
      </c>
      <c r="S61" s="67"/>
      <c r="T61" s="89"/>
      <c r="Z61" s="93"/>
    </row>
    <row r="62" spans="1:26" x14ac:dyDescent="0.25">
      <c r="A62" s="106">
        <v>115979</v>
      </c>
      <c r="B62" s="106" t="s">
        <v>145</v>
      </c>
      <c r="C62" s="106" t="s">
        <v>44</v>
      </c>
      <c r="D62" s="106" t="s">
        <v>146</v>
      </c>
      <c r="E62" s="106" t="s">
        <v>33</v>
      </c>
      <c r="F62" s="106" t="s">
        <v>46</v>
      </c>
      <c r="G62" s="107">
        <v>43833</v>
      </c>
      <c r="H62" s="107">
        <v>44196</v>
      </c>
      <c r="I62" s="106" t="s">
        <v>144</v>
      </c>
      <c r="J62" s="106" t="s">
        <v>48</v>
      </c>
      <c r="K62" s="105"/>
      <c r="L62" s="88" t="s">
        <v>1282</v>
      </c>
      <c r="M62" s="59" t="s">
        <v>125</v>
      </c>
      <c r="N62" s="57" t="s">
        <v>963</v>
      </c>
      <c r="O62" s="88" t="s">
        <v>1271</v>
      </c>
      <c r="P62" s="57" t="s">
        <v>1206</v>
      </c>
      <c r="Q62" s="59" t="s">
        <v>34</v>
      </c>
      <c r="R62" s="57" t="s">
        <v>109</v>
      </c>
      <c r="S62" s="67"/>
      <c r="T62" s="89"/>
      <c r="Z62" s="93"/>
    </row>
    <row r="63" spans="1:26" x14ac:dyDescent="0.25">
      <c r="A63" s="106">
        <v>115980</v>
      </c>
      <c r="B63" s="106" t="s">
        <v>147</v>
      </c>
      <c r="C63" s="106" t="s">
        <v>44</v>
      </c>
      <c r="D63" s="106" t="s">
        <v>148</v>
      </c>
      <c r="E63" s="106" t="s">
        <v>33</v>
      </c>
      <c r="F63" s="106" t="s">
        <v>46</v>
      </c>
      <c r="G63" s="107">
        <v>43833</v>
      </c>
      <c r="H63" s="107">
        <v>44196</v>
      </c>
      <c r="I63" s="106" t="s">
        <v>144</v>
      </c>
      <c r="J63" s="106" t="s">
        <v>48</v>
      </c>
      <c r="K63" s="105"/>
      <c r="L63" s="88" t="s">
        <v>1292</v>
      </c>
      <c r="M63" s="59" t="s">
        <v>44</v>
      </c>
      <c r="N63" s="57" t="s">
        <v>969</v>
      </c>
      <c r="O63" s="88" t="s">
        <v>1271</v>
      </c>
      <c r="P63" s="57" t="s">
        <v>1206</v>
      </c>
      <c r="Q63" s="59" t="s">
        <v>34</v>
      </c>
      <c r="R63" s="57" t="s">
        <v>91</v>
      </c>
      <c r="S63" s="67"/>
      <c r="T63" s="89"/>
      <c r="Z63" s="93"/>
    </row>
    <row r="64" spans="1:26" x14ac:dyDescent="0.25">
      <c r="A64" s="106">
        <v>115981</v>
      </c>
      <c r="B64" s="106" t="s">
        <v>149</v>
      </c>
      <c r="C64" s="106" t="s">
        <v>44</v>
      </c>
      <c r="D64" s="106" t="s">
        <v>150</v>
      </c>
      <c r="E64" s="106" t="s">
        <v>33</v>
      </c>
      <c r="F64" s="106" t="s">
        <v>46</v>
      </c>
      <c r="G64" s="107">
        <v>43833</v>
      </c>
      <c r="H64" s="107">
        <v>44196</v>
      </c>
      <c r="I64" s="106" t="s">
        <v>144</v>
      </c>
      <c r="J64" s="106" t="s">
        <v>48</v>
      </c>
      <c r="K64" s="105"/>
      <c r="L64" s="88" t="s">
        <v>1288</v>
      </c>
      <c r="M64" s="59" t="s">
        <v>44</v>
      </c>
      <c r="N64" s="57" t="s">
        <v>801</v>
      </c>
      <c r="O64" s="88" t="s">
        <v>1271</v>
      </c>
      <c r="P64" s="57" t="s">
        <v>1206</v>
      </c>
      <c r="Q64" s="59" t="s">
        <v>34</v>
      </c>
      <c r="R64" s="57" t="s">
        <v>134</v>
      </c>
      <c r="S64" s="67"/>
      <c r="T64" s="89"/>
      <c r="Z64" s="93"/>
    </row>
    <row r="65" spans="1:26" x14ac:dyDescent="0.25">
      <c r="A65" s="106">
        <v>115734</v>
      </c>
      <c r="B65" s="106" t="s">
        <v>151</v>
      </c>
      <c r="C65" s="106" t="s">
        <v>44</v>
      </c>
      <c r="D65" s="106" t="s">
        <v>152</v>
      </c>
      <c r="E65" s="106" t="s">
        <v>33</v>
      </c>
      <c r="F65" s="106" t="s">
        <v>46</v>
      </c>
      <c r="G65" s="107">
        <v>43833</v>
      </c>
      <c r="H65" s="107">
        <v>44196</v>
      </c>
      <c r="I65" s="106" t="s">
        <v>144</v>
      </c>
      <c r="J65" s="106" t="s">
        <v>77</v>
      </c>
      <c r="K65" s="105"/>
      <c r="L65" s="88" t="s">
        <v>1274</v>
      </c>
      <c r="M65" s="59" t="s">
        <v>44</v>
      </c>
      <c r="N65" s="57" t="s">
        <v>798</v>
      </c>
      <c r="O65" s="88" t="s">
        <v>1271</v>
      </c>
      <c r="P65" s="57" t="s">
        <v>1206</v>
      </c>
      <c r="Q65" s="59" t="s">
        <v>34</v>
      </c>
      <c r="R65" s="57" t="s">
        <v>109</v>
      </c>
      <c r="S65" s="67"/>
      <c r="T65" s="89"/>
      <c r="Z65" s="93"/>
    </row>
    <row r="66" spans="1:26" x14ac:dyDescent="0.25">
      <c r="A66" s="106">
        <v>115733</v>
      </c>
      <c r="B66" s="106" t="s">
        <v>153</v>
      </c>
      <c r="C66" s="106" t="s">
        <v>44</v>
      </c>
      <c r="D66" s="106" t="s">
        <v>143</v>
      </c>
      <c r="E66" s="106" t="s">
        <v>33</v>
      </c>
      <c r="F66" s="106" t="s">
        <v>46</v>
      </c>
      <c r="G66" s="107">
        <v>43833</v>
      </c>
      <c r="H66" s="107">
        <v>44196</v>
      </c>
      <c r="I66" s="106" t="s">
        <v>144</v>
      </c>
      <c r="J66" s="106" t="s">
        <v>77</v>
      </c>
      <c r="K66" s="105"/>
      <c r="L66" s="88" t="s">
        <v>1311</v>
      </c>
      <c r="M66" s="59" t="s">
        <v>58</v>
      </c>
      <c r="N66" s="57" t="s">
        <v>1200</v>
      </c>
      <c r="O66" s="88" t="s">
        <v>1295</v>
      </c>
      <c r="P66" s="57" t="s">
        <v>1235</v>
      </c>
      <c r="Q66" s="59" t="s">
        <v>33</v>
      </c>
      <c r="R66" s="57" t="s">
        <v>168</v>
      </c>
      <c r="S66" s="67"/>
      <c r="T66" s="89"/>
      <c r="Z66" s="93"/>
    </row>
    <row r="67" spans="1:26" x14ac:dyDescent="0.25">
      <c r="A67" s="106">
        <v>115729</v>
      </c>
      <c r="B67" s="106" t="s">
        <v>154</v>
      </c>
      <c r="C67" s="106" t="s">
        <v>44</v>
      </c>
      <c r="D67" s="106" t="s">
        <v>143</v>
      </c>
      <c r="E67" s="106" t="s">
        <v>33</v>
      </c>
      <c r="F67" s="106" t="s">
        <v>46</v>
      </c>
      <c r="G67" s="107">
        <v>43833</v>
      </c>
      <c r="H67" s="107">
        <v>44196</v>
      </c>
      <c r="I67" s="106" t="s">
        <v>144</v>
      </c>
      <c r="J67" s="106" t="s">
        <v>77</v>
      </c>
      <c r="K67" s="105"/>
      <c r="L67" s="88" t="s">
        <v>1313</v>
      </c>
      <c r="M67" s="59" t="s">
        <v>44</v>
      </c>
      <c r="N67" s="57" t="s">
        <v>817</v>
      </c>
      <c r="O67" s="88" t="s">
        <v>1295</v>
      </c>
      <c r="P67" s="57" t="s">
        <v>1235</v>
      </c>
      <c r="Q67" s="59" t="s">
        <v>33</v>
      </c>
      <c r="R67" s="57" t="s">
        <v>143</v>
      </c>
      <c r="S67" s="67"/>
      <c r="T67" s="89"/>
      <c r="Z67" s="93"/>
    </row>
    <row r="68" spans="1:26" x14ac:dyDescent="0.25">
      <c r="A68" s="106">
        <v>115731</v>
      </c>
      <c r="B68" s="106" t="s">
        <v>155</v>
      </c>
      <c r="C68" s="106" t="s">
        <v>44</v>
      </c>
      <c r="D68" s="106" t="s">
        <v>143</v>
      </c>
      <c r="E68" s="106" t="s">
        <v>33</v>
      </c>
      <c r="F68" s="106" t="s">
        <v>46</v>
      </c>
      <c r="G68" s="107">
        <v>43833</v>
      </c>
      <c r="H68" s="107">
        <v>44196</v>
      </c>
      <c r="I68" s="106" t="s">
        <v>144</v>
      </c>
      <c r="J68" s="106" t="s">
        <v>77</v>
      </c>
      <c r="K68" s="105"/>
      <c r="L68" s="88" t="s">
        <v>1309</v>
      </c>
      <c r="M68" s="59" t="s">
        <v>44</v>
      </c>
      <c r="N68" s="57" t="s">
        <v>814</v>
      </c>
      <c r="O68" s="88" t="s">
        <v>1295</v>
      </c>
      <c r="P68" s="57" t="s">
        <v>1235</v>
      </c>
      <c r="Q68" s="59" t="s">
        <v>33</v>
      </c>
      <c r="R68" s="57" t="s">
        <v>161</v>
      </c>
      <c r="S68" s="67"/>
      <c r="T68" s="89"/>
      <c r="Z68" s="93"/>
    </row>
    <row r="69" spans="1:26" x14ac:dyDescent="0.25">
      <c r="A69" s="106">
        <v>115978</v>
      </c>
      <c r="B69" s="106" t="s">
        <v>156</v>
      </c>
      <c r="C69" s="106" t="s">
        <v>44</v>
      </c>
      <c r="D69" s="106" t="s">
        <v>146</v>
      </c>
      <c r="E69" s="106" t="s">
        <v>33</v>
      </c>
      <c r="F69" s="106" t="s">
        <v>46</v>
      </c>
      <c r="G69" s="107">
        <v>43833</v>
      </c>
      <c r="H69" s="107">
        <v>44196</v>
      </c>
      <c r="I69" s="106" t="s">
        <v>144</v>
      </c>
      <c r="J69" s="106" t="s">
        <v>48</v>
      </c>
      <c r="K69" s="105"/>
      <c r="L69" s="88" t="s">
        <v>1316</v>
      </c>
      <c r="M69" s="59" t="s">
        <v>44</v>
      </c>
      <c r="N69" s="57" t="s">
        <v>819</v>
      </c>
      <c r="O69" s="88" t="s">
        <v>1295</v>
      </c>
      <c r="P69" s="57" t="s">
        <v>1235</v>
      </c>
      <c r="Q69" s="59" t="s">
        <v>33</v>
      </c>
      <c r="R69" s="57" t="s">
        <v>170</v>
      </c>
      <c r="S69" s="67"/>
      <c r="T69" s="89"/>
      <c r="Z69" s="93"/>
    </row>
    <row r="70" spans="1:26" x14ac:dyDescent="0.25">
      <c r="A70" s="106">
        <v>115725</v>
      </c>
      <c r="B70" s="106" t="s">
        <v>157</v>
      </c>
      <c r="C70" s="106" t="s">
        <v>44</v>
      </c>
      <c r="D70" s="106" t="s">
        <v>143</v>
      </c>
      <c r="E70" s="106" t="s">
        <v>33</v>
      </c>
      <c r="F70" s="106" t="s">
        <v>46</v>
      </c>
      <c r="G70" s="107">
        <v>43833</v>
      </c>
      <c r="H70" s="107">
        <v>44196</v>
      </c>
      <c r="I70" s="106" t="s">
        <v>144</v>
      </c>
      <c r="J70" s="106" t="s">
        <v>77</v>
      </c>
      <c r="K70" s="105"/>
      <c r="L70" s="88" t="s">
        <v>1303</v>
      </c>
      <c r="M70" s="59" t="s">
        <v>44</v>
      </c>
      <c r="N70" s="57" t="s">
        <v>809</v>
      </c>
      <c r="O70" s="88" t="s">
        <v>1295</v>
      </c>
      <c r="P70" s="57" t="s">
        <v>1235</v>
      </c>
      <c r="Q70" s="59" t="s">
        <v>33</v>
      </c>
      <c r="R70" s="57" t="s">
        <v>146</v>
      </c>
      <c r="S70" s="67"/>
      <c r="T70" s="89"/>
      <c r="Z70" s="93"/>
    </row>
    <row r="71" spans="1:26" x14ac:dyDescent="0.25">
      <c r="A71" s="106">
        <v>115719</v>
      </c>
      <c r="B71" s="106" t="s">
        <v>158</v>
      </c>
      <c r="C71" s="106" t="s">
        <v>44</v>
      </c>
      <c r="D71" s="106" t="s">
        <v>159</v>
      </c>
      <c r="E71" s="106" t="s">
        <v>33</v>
      </c>
      <c r="F71" s="106" t="s">
        <v>46</v>
      </c>
      <c r="G71" s="107">
        <v>43833</v>
      </c>
      <c r="H71" s="107">
        <v>44196</v>
      </c>
      <c r="I71" s="106" t="s">
        <v>144</v>
      </c>
      <c r="J71" s="106" t="s">
        <v>77</v>
      </c>
      <c r="K71" s="105"/>
      <c r="L71" s="88" t="s">
        <v>1315</v>
      </c>
      <c r="M71" s="59" t="s">
        <v>44</v>
      </c>
      <c r="N71" s="57" t="s">
        <v>818</v>
      </c>
      <c r="O71" s="88" t="s">
        <v>1295</v>
      </c>
      <c r="P71" s="57" t="s">
        <v>1235</v>
      </c>
      <c r="Q71" s="59" t="s">
        <v>33</v>
      </c>
      <c r="R71" s="57" t="s">
        <v>143</v>
      </c>
      <c r="S71" s="67"/>
      <c r="T71" s="89"/>
      <c r="Z71" s="93"/>
    </row>
    <row r="72" spans="1:26" x14ac:dyDescent="0.25">
      <c r="A72" s="106">
        <v>115726</v>
      </c>
      <c r="B72" s="106" t="s">
        <v>160</v>
      </c>
      <c r="C72" s="106" t="s">
        <v>44</v>
      </c>
      <c r="D72" s="106" t="s">
        <v>161</v>
      </c>
      <c r="E72" s="106" t="s">
        <v>33</v>
      </c>
      <c r="F72" s="106" t="s">
        <v>46</v>
      </c>
      <c r="G72" s="107">
        <v>43833</v>
      </c>
      <c r="H72" s="107">
        <v>44196</v>
      </c>
      <c r="I72" s="106" t="s">
        <v>144</v>
      </c>
      <c r="J72" s="106" t="s">
        <v>77</v>
      </c>
      <c r="K72" s="105"/>
      <c r="L72" s="88" t="s">
        <v>1296</v>
      </c>
      <c r="M72" s="59" t="s">
        <v>44</v>
      </c>
      <c r="N72" s="57" t="s">
        <v>970</v>
      </c>
      <c r="O72" s="88" t="s">
        <v>1295</v>
      </c>
      <c r="P72" s="57" t="s">
        <v>1235</v>
      </c>
      <c r="Q72" s="59" t="s">
        <v>33</v>
      </c>
      <c r="R72" s="57" t="s">
        <v>146</v>
      </c>
      <c r="S72" s="67"/>
      <c r="T72" s="89"/>
      <c r="Z72" s="93"/>
    </row>
    <row r="73" spans="1:26" x14ac:dyDescent="0.25">
      <c r="A73" s="106">
        <v>115728</v>
      </c>
      <c r="B73" s="106" t="s">
        <v>162</v>
      </c>
      <c r="C73" s="106" t="s">
        <v>44</v>
      </c>
      <c r="D73" s="106" t="s">
        <v>143</v>
      </c>
      <c r="E73" s="106" t="s">
        <v>33</v>
      </c>
      <c r="F73" s="106" t="s">
        <v>46</v>
      </c>
      <c r="G73" s="107">
        <v>43833</v>
      </c>
      <c r="H73" s="107">
        <v>44196</v>
      </c>
      <c r="I73" s="106" t="s">
        <v>144</v>
      </c>
      <c r="J73" s="106" t="s">
        <v>77</v>
      </c>
      <c r="K73" s="105"/>
      <c r="L73" s="88" t="s">
        <v>1305</v>
      </c>
      <c r="M73" s="59" t="s">
        <v>44</v>
      </c>
      <c r="N73" s="57" t="s">
        <v>974</v>
      </c>
      <c r="O73" s="88" t="s">
        <v>1295</v>
      </c>
      <c r="P73" s="57" t="s">
        <v>1235</v>
      </c>
      <c r="Q73" s="59" t="s">
        <v>33</v>
      </c>
      <c r="R73" s="57" t="s">
        <v>159</v>
      </c>
      <c r="S73" s="67"/>
      <c r="T73" s="89"/>
      <c r="Z73" s="93"/>
    </row>
    <row r="74" spans="1:26" x14ac:dyDescent="0.25">
      <c r="A74" s="106">
        <v>115732</v>
      </c>
      <c r="B74" s="106" t="s">
        <v>163</v>
      </c>
      <c r="C74" s="106" t="s">
        <v>44</v>
      </c>
      <c r="D74" s="106" t="s">
        <v>152</v>
      </c>
      <c r="E74" s="106" t="s">
        <v>33</v>
      </c>
      <c r="F74" s="106" t="s">
        <v>46</v>
      </c>
      <c r="G74" s="107">
        <v>43833</v>
      </c>
      <c r="H74" s="107">
        <v>44196</v>
      </c>
      <c r="I74" s="106" t="s">
        <v>144</v>
      </c>
      <c r="J74" s="106" t="s">
        <v>77</v>
      </c>
      <c r="K74" s="105"/>
      <c r="L74" s="88" t="s">
        <v>1294</v>
      </c>
      <c r="M74" s="59" t="s">
        <v>125</v>
      </c>
      <c r="N74" s="57" t="s">
        <v>805</v>
      </c>
      <c r="O74" s="88" t="s">
        <v>1295</v>
      </c>
      <c r="P74" s="57" t="s">
        <v>1235</v>
      </c>
      <c r="Q74" s="59" t="s">
        <v>33</v>
      </c>
      <c r="R74" s="57" t="s">
        <v>143</v>
      </c>
      <c r="S74" s="67"/>
      <c r="T74" s="89"/>
      <c r="Z74" s="93"/>
    </row>
    <row r="75" spans="1:26" x14ac:dyDescent="0.25">
      <c r="A75" s="106">
        <v>115717</v>
      </c>
      <c r="B75" s="106" t="s">
        <v>164</v>
      </c>
      <c r="C75" s="106" t="s">
        <v>44</v>
      </c>
      <c r="D75" s="106" t="s">
        <v>161</v>
      </c>
      <c r="E75" s="106" t="s">
        <v>33</v>
      </c>
      <c r="F75" s="106" t="s">
        <v>46</v>
      </c>
      <c r="G75" s="107">
        <v>43833</v>
      </c>
      <c r="H75" s="107">
        <v>44196</v>
      </c>
      <c r="I75" s="106" t="s">
        <v>144</v>
      </c>
      <c r="J75" s="106" t="s">
        <v>77</v>
      </c>
      <c r="K75" s="105"/>
      <c r="L75" s="88" t="s">
        <v>1300</v>
      </c>
      <c r="M75" s="59" t="s">
        <v>44</v>
      </c>
      <c r="N75" s="57" t="s">
        <v>807</v>
      </c>
      <c r="O75" s="88" t="s">
        <v>1295</v>
      </c>
      <c r="P75" s="57" t="s">
        <v>1235</v>
      </c>
      <c r="Q75" s="59" t="s">
        <v>33</v>
      </c>
      <c r="R75" s="57" t="s">
        <v>143</v>
      </c>
      <c r="S75" s="67"/>
      <c r="T75" s="89"/>
      <c r="Z75" s="93"/>
    </row>
    <row r="76" spans="1:26" x14ac:dyDescent="0.25">
      <c r="A76" s="106">
        <v>115654</v>
      </c>
      <c r="B76" s="106" t="s">
        <v>165</v>
      </c>
      <c r="C76" s="106" t="s">
        <v>44</v>
      </c>
      <c r="D76" s="106" t="s">
        <v>166</v>
      </c>
      <c r="E76" s="106" t="s">
        <v>33</v>
      </c>
      <c r="F76" s="106" t="s">
        <v>46</v>
      </c>
      <c r="G76" s="107">
        <v>43831</v>
      </c>
      <c r="H76" s="107">
        <v>44196</v>
      </c>
      <c r="I76" s="106" t="s">
        <v>144</v>
      </c>
      <c r="J76" s="106" t="s">
        <v>77</v>
      </c>
      <c r="K76" s="105"/>
      <c r="L76" s="88" t="s">
        <v>1304</v>
      </c>
      <c r="M76" s="59" t="s">
        <v>44</v>
      </c>
      <c r="N76" s="57" t="s">
        <v>810</v>
      </c>
      <c r="O76" s="88" t="s">
        <v>1295</v>
      </c>
      <c r="P76" s="57" t="s">
        <v>1235</v>
      </c>
      <c r="Q76" s="59" t="s">
        <v>33</v>
      </c>
      <c r="R76" s="57" t="s">
        <v>143</v>
      </c>
      <c r="S76" s="67"/>
      <c r="T76" s="89"/>
      <c r="Z76" s="93"/>
    </row>
    <row r="77" spans="1:26" x14ac:dyDescent="0.25">
      <c r="A77" s="106">
        <v>115724</v>
      </c>
      <c r="B77" s="106" t="s">
        <v>167</v>
      </c>
      <c r="C77" s="106" t="s">
        <v>58</v>
      </c>
      <c r="D77" s="106" t="s">
        <v>168</v>
      </c>
      <c r="E77" s="106" t="s">
        <v>33</v>
      </c>
      <c r="F77" s="106" t="s">
        <v>46</v>
      </c>
      <c r="G77" s="107">
        <v>44013</v>
      </c>
      <c r="H77" s="107">
        <v>44196</v>
      </c>
      <c r="I77" s="106" t="s">
        <v>144</v>
      </c>
      <c r="J77" s="106" t="s">
        <v>48</v>
      </c>
      <c r="K77" s="105"/>
      <c r="L77" s="88" t="s">
        <v>1312</v>
      </c>
      <c r="M77" s="59" t="s">
        <v>44</v>
      </c>
      <c r="N77" s="57" t="s">
        <v>816</v>
      </c>
      <c r="O77" s="88" t="s">
        <v>1295</v>
      </c>
      <c r="P77" s="57" t="s">
        <v>1235</v>
      </c>
      <c r="Q77" s="59" t="s">
        <v>33</v>
      </c>
      <c r="R77" s="57" t="s">
        <v>170</v>
      </c>
      <c r="S77" s="67"/>
      <c r="T77" s="89"/>
      <c r="Z77" s="93"/>
    </row>
    <row r="78" spans="1:26" x14ac:dyDescent="0.25">
      <c r="A78" s="106">
        <v>115721</v>
      </c>
      <c r="B78" s="106" t="s">
        <v>169</v>
      </c>
      <c r="C78" s="106" t="s">
        <v>44</v>
      </c>
      <c r="D78" s="106" t="s">
        <v>170</v>
      </c>
      <c r="E78" s="106" t="s">
        <v>33</v>
      </c>
      <c r="F78" s="106" t="s">
        <v>46</v>
      </c>
      <c r="G78" s="107">
        <v>43833</v>
      </c>
      <c r="H78" s="107">
        <v>44195</v>
      </c>
      <c r="I78" s="106" t="s">
        <v>144</v>
      </c>
      <c r="J78" s="106" t="s">
        <v>77</v>
      </c>
      <c r="K78" s="105"/>
      <c r="L78" s="88" t="s">
        <v>1299</v>
      </c>
      <c r="M78" s="59" t="s">
        <v>44</v>
      </c>
      <c r="N78" s="57" t="s">
        <v>972</v>
      </c>
      <c r="O78" s="88" t="s">
        <v>1295</v>
      </c>
      <c r="P78" s="57" t="s">
        <v>1235</v>
      </c>
      <c r="Q78" s="59" t="s">
        <v>33</v>
      </c>
      <c r="R78" s="57" t="s">
        <v>152</v>
      </c>
      <c r="S78" s="67"/>
      <c r="T78" s="89"/>
      <c r="Z78" s="93"/>
    </row>
    <row r="79" spans="1:26" x14ac:dyDescent="0.25">
      <c r="A79" s="106">
        <v>115716</v>
      </c>
      <c r="B79" s="106" t="s">
        <v>171</v>
      </c>
      <c r="C79" s="106" t="s">
        <v>44</v>
      </c>
      <c r="D79" s="106" t="s">
        <v>143</v>
      </c>
      <c r="E79" s="106" t="s">
        <v>33</v>
      </c>
      <c r="F79" s="106" t="s">
        <v>46</v>
      </c>
      <c r="G79" s="107">
        <v>43833</v>
      </c>
      <c r="H79" s="107">
        <v>44196</v>
      </c>
      <c r="I79" s="106" t="s">
        <v>144</v>
      </c>
      <c r="J79" s="106" t="s">
        <v>77</v>
      </c>
      <c r="K79" s="105"/>
      <c r="L79" s="88" t="s">
        <v>1308</v>
      </c>
      <c r="M79" s="59" t="s">
        <v>44</v>
      </c>
      <c r="N79" s="57" t="s">
        <v>813</v>
      </c>
      <c r="O79" s="88" t="s">
        <v>1295</v>
      </c>
      <c r="P79" s="57" t="s">
        <v>1235</v>
      </c>
      <c r="Q79" s="59" t="s">
        <v>33</v>
      </c>
      <c r="R79" s="57" t="s">
        <v>152</v>
      </c>
      <c r="S79" s="67"/>
      <c r="T79" s="89"/>
      <c r="Z79" s="93"/>
    </row>
    <row r="80" spans="1:26" x14ac:dyDescent="0.25">
      <c r="A80" s="106">
        <v>115723</v>
      </c>
      <c r="B80" s="106" t="s">
        <v>172</v>
      </c>
      <c r="C80" s="106" t="s">
        <v>44</v>
      </c>
      <c r="D80" s="106" t="s">
        <v>143</v>
      </c>
      <c r="E80" s="106" t="s">
        <v>33</v>
      </c>
      <c r="F80" s="106" t="s">
        <v>46</v>
      </c>
      <c r="G80" s="107">
        <v>43833</v>
      </c>
      <c r="H80" s="107">
        <v>44196</v>
      </c>
      <c r="I80" s="106" t="s">
        <v>144</v>
      </c>
      <c r="J80" s="106" t="s">
        <v>77</v>
      </c>
      <c r="K80" s="105"/>
      <c r="L80" s="88" t="s">
        <v>1301</v>
      </c>
      <c r="M80" s="59" t="s">
        <v>44</v>
      </c>
      <c r="N80" s="57" t="s">
        <v>973</v>
      </c>
      <c r="O80" s="88" t="s">
        <v>1295</v>
      </c>
      <c r="P80" s="57" t="s">
        <v>1235</v>
      </c>
      <c r="Q80" s="59" t="s">
        <v>33</v>
      </c>
      <c r="R80" s="57" t="s">
        <v>143</v>
      </c>
      <c r="S80" s="67"/>
      <c r="T80" s="89"/>
      <c r="Z80" s="93"/>
    </row>
    <row r="81" spans="1:26" x14ac:dyDescent="0.25">
      <c r="A81" s="106">
        <v>115718</v>
      </c>
      <c r="B81" s="106" t="s">
        <v>173</v>
      </c>
      <c r="C81" s="106" t="s">
        <v>44</v>
      </c>
      <c r="D81" s="106" t="s">
        <v>143</v>
      </c>
      <c r="E81" s="106" t="s">
        <v>33</v>
      </c>
      <c r="F81" s="106" t="s">
        <v>46</v>
      </c>
      <c r="G81" s="107">
        <v>43833</v>
      </c>
      <c r="H81" s="107">
        <v>44196</v>
      </c>
      <c r="I81" s="106" t="s">
        <v>144</v>
      </c>
      <c r="J81" s="106" t="s">
        <v>77</v>
      </c>
      <c r="K81" s="105"/>
      <c r="L81" s="88" t="s">
        <v>1307</v>
      </c>
      <c r="M81" s="59" t="s">
        <v>44</v>
      </c>
      <c r="N81" s="57" t="s">
        <v>812</v>
      </c>
      <c r="O81" s="88" t="s">
        <v>1295</v>
      </c>
      <c r="P81" s="57" t="s">
        <v>1235</v>
      </c>
      <c r="Q81" s="59" t="s">
        <v>33</v>
      </c>
      <c r="R81" s="57" t="s">
        <v>143</v>
      </c>
      <c r="S81" s="67"/>
      <c r="T81" s="89"/>
      <c r="Z81" s="93"/>
    </row>
    <row r="82" spans="1:26" x14ac:dyDescent="0.25">
      <c r="A82" s="106">
        <v>115720</v>
      </c>
      <c r="B82" s="106" t="s">
        <v>174</v>
      </c>
      <c r="C82" s="106" t="s">
        <v>44</v>
      </c>
      <c r="D82" s="106" t="s">
        <v>170</v>
      </c>
      <c r="E82" s="106" t="s">
        <v>33</v>
      </c>
      <c r="F82" s="106" t="s">
        <v>46</v>
      </c>
      <c r="G82" s="107">
        <v>43833</v>
      </c>
      <c r="H82" s="107">
        <v>44195</v>
      </c>
      <c r="I82" s="106" t="s">
        <v>144</v>
      </c>
      <c r="J82" s="106" t="s">
        <v>77</v>
      </c>
      <c r="K82" s="105"/>
      <c r="L82" s="88" t="s">
        <v>1314</v>
      </c>
      <c r="M82" s="59" t="s">
        <v>44</v>
      </c>
      <c r="N82" s="57" t="s">
        <v>1202</v>
      </c>
      <c r="O82" s="88" t="s">
        <v>1295</v>
      </c>
      <c r="P82" s="57" t="s">
        <v>1235</v>
      </c>
      <c r="Q82" s="59" t="s">
        <v>33</v>
      </c>
      <c r="R82" s="57" t="s">
        <v>143</v>
      </c>
      <c r="S82" s="67"/>
      <c r="T82" s="89"/>
      <c r="Z82" s="93"/>
    </row>
    <row r="83" spans="1:26" x14ac:dyDescent="0.25">
      <c r="A83" s="106">
        <v>115722</v>
      </c>
      <c r="B83" s="106" t="s">
        <v>175</v>
      </c>
      <c r="C83" s="106" t="s">
        <v>44</v>
      </c>
      <c r="D83" s="106" t="s">
        <v>143</v>
      </c>
      <c r="E83" s="106" t="s">
        <v>33</v>
      </c>
      <c r="F83" s="106" t="s">
        <v>46</v>
      </c>
      <c r="G83" s="107">
        <v>43833</v>
      </c>
      <c r="H83" s="107">
        <v>44196</v>
      </c>
      <c r="I83" s="106" t="s">
        <v>144</v>
      </c>
      <c r="J83" s="106" t="s">
        <v>77</v>
      </c>
      <c r="K83" s="105"/>
      <c r="L83" s="88" t="s">
        <v>1297</v>
      </c>
      <c r="M83" s="59" t="s">
        <v>44</v>
      </c>
      <c r="N83" s="57" t="s">
        <v>806</v>
      </c>
      <c r="O83" s="88" t="s">
        <v>1295</v>
      </c>
      <c r="P83" s="57" t="s">
        <v>1235</v>
      </c>
      <c r="Q83" s="59" t="s">
        <v>33</v>
      </c>
      <c r="R83" s="57" t="s">
        <v>148</v>
      </c>
      <c r="S83" s="67"/>
      <c r="T83" s="89"/>
      <c r="Z83" s="93"/>
    </row>
    <row r="84" spans="1:26" x14ac:dyDescent="0.25">
      <c r="A84" s="106">
        <v>115982</v>
      </c>
      <c r="B84" s="106" t="s">
        <v>176</v>
      </c>
      <c r="C84" s="106" t="s">
        <v>44</v>
      </c>
      <c r="D84" s="106" t="s">
        <v>177</v>
      </c>
      <c r="E84" s="106" t="s">
        <v>33</v>
      </c>
      <c r="F84" s="106" t="s">
        <v>46</v>
      </c>
      <c r="G84" s="107">
        <v>43833</v>
      </c>
      <c r="H84" s="107">
        <v>44196</v>
      </c>
      <c r="I84" s="106" t="s">
        <v>144</v>
      </c>
      <c r="J84" s="106" t="s">
        <v>48</v>
      </c>
      <c r="K84" s="105"/>
      <c r="L84" s="88" t="s">
        <v>1298</v>
      </c>
      <c r="M84" s="59" t="s">
        <v>44</v>
      </c>
      <c r="N84" s="57" t="s">
        <v>971</v>
      </c>
      <c r="O84" s="88" t="s">
        <v>1295</v>
      </c>
      <c r="P84" s="57" t="s">
        <v>1235</v>
      </c>
      <c r="Q84" s="59" t="s">
        <v>33</v>
      </c>
      <c r="R84" s="57" t="s">
        <v>150</v>
      </c>
      <c r="S84" s="67"/>
      <c r="T84" s="89"/>
      <c r="Z84" s="93"/>
    </row>
    <row r="85" spans="1:26" x14ac:dyDescent="0.25">
      <c r="A85" s="106">
        <v>114869</v>
      </c>
      <c r="B85" s="106" t="s">
        <v>178</v>
      </c>
      <c r="C85" s="106" t="s">
        <v>44</v>
      </c>
      <c r="D85" s="106" t="s">
        <v>179</v>
      </c>
      <c r="E85" s="106" t="s">
        <v>34</v>
      </c>
      <c r="F85" s="106" t="s">
        <v>46</v>
      </c>
      <c r="G85" s="107">
        <v>43831</v>
      </c>
      <c r="H85" s="107">
        <v>44196</v>
      </c>
      <c r="I85" s="106" t="s">
        <v>180</v>
      </c>
      <c r="J85" s="106" t="s">
        <v>77</v>
      </c>
      <c r="K85" s="105"/>
      <c r="L85" s="88" t="s">
        <v>1310</v>
      </c>
      <c r="M85" s="59" t="s">
        <v>44</v>
      </c>
      <c r="N85" s="57" t="s">
        <v>815</v>
      </c>
      <c r="O85" s="88" t="s">
        <v>1295</v>
      </c>
      <c r="P85" s="57" t="s">
        <v>1235</v>
      </c>
      <c r="Q85" s="59" t="s">
        <v>33</v>
      </c>
      <c r="R85" s="57" t="s">
        <v>166</v>
      </c>
      <c r="S85" s="67"/>
      <c r="T85" s="89"/>
      <c r="Z85" s="93"/>
    </row>
    <row r="86" spans="1:26" x14ac:dyDescent="0.25">
      <c r="A86" s="106">
        <v>114870</v>
      </c>
      <c r="B86" s="106" t="s">
        <v>181</v>
      </c>
      <c r="C86" s="106" t="s">
        <v>44</v>
      </c>
      <c r="D86" s="106" t="s">
        <v>179</v>
      </c>
      <c r="E86" s="106" t="s">
        <v>34</v>
      </c>
      <c r="F86" s="106" t="s">
        <v>46</v>
      </c>
      <c r="G86" s="107">
        <v>43831</v>
      </c>
      <c r="H86" s="107">
        <v>44196</v>
      </c>
      <c r="I86" s="106" t="s">
        <v>180</v>
      </c>
      <c r="J86" s="106" t="s">
        <v>77</v>
      </c>
      <c r="K86" s="105"/>
      <c r="L86" s="88" t="s">
        <v>1318</v>
      </c>
      <c r="M86" s="59" t="s">
        <v>44</v>
      </c>
      <c r="N86" s="57" t="s">
        <v>821</v>
      </c>
      <c r="O86" s="88" t="s">
        <v>1295</v>
      </c>
      <c r="P86" s="57" t="s">
        <v>1235</v>
      </c>
      <c r="Q86" s="59" t="s">
        <v>33</v>
      </c>
      <c r="R86" s="57" t="s">
        <v>177</v>
      </c>
      <c r="S86" s="67"/>
      <c r="T86" s="89"/>
      <c r="Z86" s="93"/>
    </row>
    <row r="87" spans="1:26" x14ac:dyDescent="0.25">
      <c r="A87" s="106">
        <v>114874</v>
      </c>
      <c r="B87" s="106" t="s">
        <v>182</v>
      </c>
      <c r="C87" s="106" t="s">
        <v>44</v>
      </c>
      <c r="D87" s="106" t="s">
        <v>179</v>
      </c>
      <c r="E87" s="106" t="s">
        <v>34</v>
      </c>
      <c r="F87" s="106" t="s">
        <v>46</v>
      </c>
      <c r="G87" s="107">
        <v>43832</v>
      </c>
      <c r="H87" s="107">
        <v>44196</v>
      </c>
      <c r="I87" s="106" t="s">
        <v>180</v>
      </c>
      <c r="J87" s="106" t="s">
        <v>77</v>
      </c>
      <c r="K87" s="105"/>
      <c r="L87" s="88" t="s">
        <v>1306</v>
      </c>
      <c r="M87" s="59" t="s">
        <v>44</v>
      </c>
      <c r="N87" s="57" t="s">
        <v>811</v>
      </c>
      <c r="O87" s="88" t="s">
        <v>1295</v>
      </c>
      <c r="P87" s="57" t="s">
        <v>1235</v>
      </c>
      <c r="Q87" s="59" t="s">
        <v>33</v>
      </c>
      <c r="R87" s="57" t="s">
        <v>161</v>
      </c>
      <c r="S87" s="67"/>
      <c r="T87" s="89"/>
      <c r="Z87" s="93"/>
    </row>
    <row r="88" spans="1:26" x14ac:dyDescent="0.25">
      <c r="A88" s="106">
        <v>114875</v>
      </c>
      <c r="B88" s="106" t="s">
        <v>183</v>
      </c>
      <c r="C88" s="106" t="s">
        <v>44</v>
      </c>
      <c r="D88" s="106" t="s">
        <v>179</v>
      </c>
      <c r="E88" s="106" t="s">
        <v>34</v>
      </c>
      <c r="F88" s="106" t="s">
        <v>46</v>
      </c>
      <c r="G88" s="107">
        <v>43831</v>
      </c>
      <c r="H88" s="107">
        <v>44196</v>
      </c>
      <c r="I88" s="106" t="s">
        <v>180</v>
      </c>
      <c r="J88" s="106" t="s">
        <v>77</v>
      </c>
      <c r="K88" s="105"/>
      <c r="L88" s="88" t="s">
        <v>1302</v>
      </c>
      <c r="M88" s="59" t="s">
        <v>44</v>
      </c>
      <c r="N88" s="57" t="s">
        <v>808</v>
      </c>
      <c r="O88" s="88" t="s">
        <v>1295</v>
      </c>
      <c r="P88" s="57" t="s">
        <v>1235</v>
      </c>
      <c r="Q88" s="59" t="s">
        <v>33</v>
      </c>
      <c r="R88" s="57" t="s">
        <v>143</v>
      </c>
      <c r="S88" s="67"/>
      <c r="T88" s="89"/>
      <c r="Z88" s="93"/>
    </row>
    <row r="89" spans="1:26" x14ac:dyDescent="0.25">
      <c r="A89" s="106">
        <v>114876</v>
      </c>
      <c r="B89" s="106" t="s">
        <v>184</v>
      </c>
      <c r="C89" s="106" t="s">
        <v>44</v>
      </c>
      <c r="D89" s="106" t="s">
        <v>185</v>
      </c>
      <c r="E89" s="106" t="s">
        <v>34</v>
      </c>
      <c r="F89" s="106" t="s">
        <v>46</v>
      </c>
      <c r="G89" s="107">
        <v>43831</v>
      </c>
      <c r="H89" s="107">
        <v>44196</v>
      </c>
      <c r="I89" s="106" t="s">
        <v>180</v>
      </c>
      <c r="J89" s="106" t="s">
        <v>77</v>
      </c>
      <c r="K89" s="105"/>
      <c r="L89" s="88" t="s">
        <v>1317</v>
      </c>
      <c r="M89" s="59" t="s">
        <v>44</v>
      </c>
      <c r="N89" s="57" t="s">
        <v>820</v>
      </c>
      <c r="O89" s="88" t="s">
        <v>1295</v>
      </c>
      <c r="P89" s="57" t="s">
        <v>1235</v>
      </c>
      <c r="Q89" s="59" t="s">
        <v>33</v>
      </c>
      <c r="R89" s="57" t="s">
        <v>143</v>
      </c>
      <c r="S89" s="67"/>
      <c r="T89" s="89"/>
      <c r="Z89" s="93"/>
    </row>
    <row r="90" spans="1:26" x14ac:dyDescent="0.25">
      <c r="A90" s="106">
        <v>114871</v>
      </c>
      <c r="B90" s="106" t="s">
        <v>186</v>
      </c>
      <c r="C90" s="106" t="s">
        <v>44</v>
      </c>
      <c r="D90" s="106" t="s">
        <v>179</v>
      </c>
      <c r="E90" s="106" t="s">
        <v>34</v>
      </c>
      <c r="F90" s="106" t="s">
        <v>46</v>
      </c>
      <c r="G90" s="107">
        <v>43831</v>
      </c>
      <c r="H90" s="107">
        <v>44196</v>
      </c>
      <c r="I90" s="106" t="s">
        <v>180</v>
      </c>
      <c r="J90" s="106" t="s">
        <v>77</v>
      </c>
      <c r="K90" s="105"/>
      <c r="L90" s="88" t="s">
        <v>1319</v>
      </c>
      <c r="M90" s="59" t="s">
        <v>44</v>
      </c>
      <c r="N90" s="57" t="s">
        <v>822</v>
      </c>
      <c r="O90" s="88" t="s">
        <v>1320</v>
      </c>
      <c r="P90" s="57" t="s">
        <v>740</v>
      </c>
      <c r="Q90" s="59" t="s">
        <v>34</v>
      </c>
      <c r="R90" s="57" t="s">
        <v>179</v>
      </c>
      <c r="S90" s="67"/>
      <c r="T90" s="89"/>
      <c r="Z90" s="93"/>
    </row>
    <row r="91" spans="1:26" x14ac:dyDescent="0.25">
      <c r="A91" s="106">
        <v>114872</v>
      </c>
      <c r="B91" s="106" t="s">
        <v>187</v>
      </c>
      <c r="C91" s="106" t="s">
        <v>44</v>
      </c>
      <c r="D91" s="106" t="s">
        <v>179</v>
      </c>
      <c r="E91" s="106" t="s">
        <v>34</v>
      </c>
      <c r="F91" s="106" t="s">
        <v>46</v>
      </c>
      <c r="G91" s="107">
        <v>43832</v>
      </c>
      <c r="H91" s="107">
        <v>44196</v>
      </c>
      <c r="I91" s="106" t="s">
        <v>180</v>
      </c>
      <c r="J91" s="106" t="s">
        <v>77</v>
      </c>
      <c r="K91" s="105"/>
      <c r="L91" s="88" t="s">
        <v>1323</v>
      </c>
      <c r="M91" s="59" t="s">
        <v>44</v>
      </c>
      <c r="N91" s="57" t="s">
        <v>976</v>
      </c>
      <c r="O91" s="88" t="s">
        <v>1320</v>
      </c>
      <c r="P91" s="57" t="s">
        <v>740</v>
      </c>
      <c r="Q91" s="59" t="s">
        <v>34</v>
      </c>
      <c r="R91" s="57" t="s">
        <v>179</v>
      </c>
      <c r="S91" s="67"/>
      <c r="T91" s="89"/>
      <c r="Z91" s="93"/>
    </row>
    <row r="92" spans="1:26" x14ac:dyDescent="0.25">
      <c r="A92" s="106">
        <v>116028</v>
      </c>
      <c r="B92" s="106" t="s">
        <v>188</v>
      </c>
      <c r="C92" s="106" t="s">
        <v>44</v>
      </c>
      <c r="D92" s="106" t="s">
        <v>189</v>
      </c>
      <c r="E92" s="106" t="s">
        <v>33</v>
      </c>
      <c r="F92" s="106" t="s">
        <v>46</v>
      </c>
      <c r="G92" s="107">
        <v>43832</v>
      </c>
      <c r="H92" s="107">
        <v>44196</v>
      </c>
      <c r="I92" s="106" t="s">
        <v>190</v>
      </c>
      <c r="J92" s="106" t="s">
        <v>77</v>
      </c>
      <c r="K92" s="105"/>
      <c r="L92" s="88" t="s">
        <v>1321</v>
      </c>
      <c r="M92" s="59" t="s">
        <v>44</v>
      </c>
      <c r="N92" s="57" t="s">
        <v>1201</v>
      </c>
      <c r="O92" s="88" t="s">
        <v>1320</v>
      </c>
      <c r="P92" s="57" t="s">
        <v>740</v>
      </c>
      <c r="Q92" s="59" t="s">
        <v>34</v>
      </c>
      <c r="R92" s="57" t="s">
        <v>179</v>
      </c>
      <c r="S92" s="67"/>
      <c r="T92" s="89"/>
      <c r="Z92" s="93"/>
    </row>
    <row r="93" spans="1:26" x14ac:dyDescent="0.25">
      <c r="A93" s="106">
        <v>116027</v>
      </c>
      <c r="B93" s="106" t="s">
        <v>191</v>
      </c>
      <c r="C93" s="106" t="s">
        <v>44</v>
      </c>
      <c r="D93" s="106" t="s">
        <v>192</v>
      </c>
      <c r="E93" s="106" t="s">
        <v>33</v>
      </c>
      <c r="F93" s="106" t="s">
        <v>46</v>
      </c>
      <c r="G93" s="107">
        <v>43832</v>
      </c>
      <c r="H93" s="107">
        <v>44196</v>
      </c>
      <c r="I93" s="106" t="s">
        <v>190</v>
      </c>
      <c r="J93" s="106" t="s">
        <v>77</v>
      </c>
      <c r="K93" s="105"/>
      <c r="L93" s="88" t="s">
        <v>1325</v>
      </c>
      <c r="M93" s="59" t="s">
        <v>44</v>
      </c>
      <c r="N93" s="57" t="s">
        <v>978</v>
      </c>
      <c r="O93" s="88" t="s">
        <v>1320</v>
      </c>
      <c r="P93" s="57" t="s">
        <v>740</v>
      </c>
      <c r="Q93" s="59" t="s">
        <v>34</v>
      </c>
      <c r="R93" s="57" t="s">
        <v>179</v>
      </c>
      <c r="S93" s="67"/>
      <c r="T93" s="89"/>
      <c r="Z93" s="93"/>
    </row>
    <row r="94" spans="1:26" x14ac:dyDescent="0.25">
      <c r="A94" s="106">
        <v>116026</v>
      </c>
      <c r="B94" s="106" t="s">
        <v>193</v>
      </c>
      <c r="C94" s="106" t="s">
        <v>44</v>
      </c>
      <c r="D94" s="106" t="s">
        <v>194</v>
      </c>
      <c r="E94" s="106" t="s">
        <v>33</v>
      </c>
      <c r="F94" s="106" t="s">
        <v>46</v>
      </c>
      <c r="G94" s="107">
        <v>43832</v>
      </c>
      <c r="H94" s="107">
        <v>44196</v>
      </c>
      <c r="I94" s="106" t="s">
        <v>190</v>
      </c>
      <c r="J94" s="106" t="s">
        <v>77</v>
      </c>
      <c r="K94" s="105"/>
      <c r="L94" s="88" t="s">
        <v>1326</v>
      </c>
      <c r="M94" s="59" t="s">
        <v>44</v>
      </c>
      <c r="N94" s="57" t="s">
        <v>979</v>
      </c>
      <c r="O94" s="88" t="s">
        <v>1320</v>
      </c>
      <c r="P94" s="57" t="s">
        <v>740</v>
      </c>
      <c r="Q94" s="59" t="s">
        <v>34</v>
      </c>
      <c r="R94" s="57" t="s">
        <v>179</v>
      </c>
      <c r="S94" s="67"/>
      <c r="T94" s="89"/>
      <c r="Z94" s="93"/>
    </row>
    <row r="95" spans="1:26" x14ac:dyDescent="0.25">
      <c r="A95" s="106">
        <v>116025</v>
      </c>
      <c r="B95" s="106" t="s">
        <v>195</v>
      </c>
      <c r="C95" s="106" t="s">
        <v>44</v>
      </c>
      <c r="D95" s="106" t="s">
        <v>196</v>
      </c>
      <c r="E95" s="106" t="s">
        <v>33</v>
      </c>
      <c r="F95" s="106" t="s">
        <v>46</v>
      </c>
      <c r="G95" s="107">
        <v>43832</v>
      </c>
      <c r="H95" s="107">
        <v>44196</v>
      </c>
      <c r="I95" s="106" t="s">
        <v>190</v>
      </c>
      <c r="J95" s="106" t="s">
        <v>77</v>
      </c>
      <c r="K95" s="105"/>
      <c r="L95" s="88" t="s">
        <v>1322</v>
      </c>
      <c r="M95" s="59" t="s">
        <v>44</v>
      </c>
      <c r="N95" s="57" t="s">
        <v>975</v>
      </c>
      <c r="O95" s="88" t="s">
        <v>1320</v>
      </c>
      <c r="P95" s="57" t="s">
        <v>740</v>
      </c>
      <c r="Q95" s="59" t="s">
        <v>34</v>
      </c>
      <c r="R95" s="57" t="s">
        <v>179</v>
      </c>
      <c r="S95" s="67"/>
      <c r="T95" s="89"/>
      <c r="Z95" s="93"/>
    </row>
    <row r="96" spans="1:26" x14ac:dyDescent="0.25">
      <c r="A96" s="106">
        <v>116024</v>
      </c>
      <c r="B96" s="106" t="s">
        <v>197</v>
      </c>
      <c r="C96" s="106" t="s">
        <v>44</v>
      </c>
      <c r="D96" s="106" t="s">
        <v>198</v>
      </c>
      <c r="E96" s="106" t="s">
        <v>33</v>
      </c>
      <c r="F96" s="106" t="s">
        <v>46</v>
      </c>
      <c r="G96" s="107">
        <v>43832</v>
      </c>
      <c r="H96" s="107">
        <v>44196</v>
      </c>
      <c r="I96" s="106" t="s">
        <v>190</v>
      </c>
      <c r="J96" s="106" t="s">
        <v>77</v>
      </c>
      <c r="K96" s="105"/>
      <c r="L96" s="88" t="s">
        <v>1324</v>
      </c>
      <c r="M96" s="59" t="s">
        <v>44</v>
      </c>
      <c r="N96" s="57" t="s">
        <v>977</v>
      </c>
      <c r="O96" s="88" t="s">
        <v>1320</v>
      </c>
      <c r="P96" s="57" t="s">
        <v>740</v>
      </c>
      <c r="Q96" s="59" t="s">
        <v>34</v>
      </c>
      <c r="R96" s="57" t="s">
        <v>185</v>
      </c>
      <c r="S96" s="67"/>
      <c r="T96" s="89"/>
      <c r="Z96" s="93"/>
    </row>
    <row r="97" spans="1:26" x14ac:dyDescent="0.25">
      <c r="A97" s="106">
        <v>116030</v>
      </c>
      <c r="B97" s="106" t="s">
        <v>199</v>
      </c>
      <c r="C97" s="106" t="s">
        <v>44</v>
      </c>
      <c r="D97" s="106" t="s">
        <v>196</v>
      </c>
      <c r="E97" s="106" t="s">
        <v>33</v>
      </c>
      <c r="F97" s="106" t="s">
        <v>46</v>
      </c>
      <c r="G97" s="107">
        <v>43832</v>
      </c>
      <c r="H97" s="107">
        <v>44195</v>
      </c>
      <c r="I97" s="106" t="s">
        <v>190</v>
      </c>
      <c r="J97" s="106" t="s">
        <v>77</v>
      </c>
      <c r="K97" s="105"/>
      <c r="L97" s="88" t="s">
        <v>1332</v>
      </c>
      <c r="M97" s="59" t="s">
        <v>44</v>
      </c>
      <c r="N97" s="57" t="s">
        <v>981</v>
      </c>
      <c r="O97" s="88" t="s">
        <v>1328</v>
      </c>
      <c r="P97" s="57" t="s">
        <v>1207</v>
      </c>
      <c r="Q97" s="59" t="s">
        <v>33</v>
      </c>
      <c r="R97" s="57" t="s">
        <v>198</v>
      </c>
      <c r="S97" s="67"/>
      <c r="T97" s="89"/>
      <c r="Z97" s="93"/>
    </row>
    <row r="98" spans="1:26" x14ac:dyDescent="0.25">
      <c r="A98" s="106">
        <v>116029</v>
      </c>
      <c r="B98" s="106" t="s">
        <v>200</v>
      </c>
      <c r="C98" s="106" t="s">
        <v>44</v>
      </c>
      <c r="D98" s="106" t="s">
        <v>192</v>
      </c>
      <c r="E98" s="106" t="s">
        <v>33</v>
      </c>
      <c r="F98" s="106" t="s">
        <v>46</v>
      </c>
      <c r="G98" s="107">
        <v>43832</v>
      </c>
      <c r="H98" s="107">
        <v>44196</v>
      </c>
      <c r="I98" s="106" t="s">
        <v>190</v>
      </c>
      <c r="J98" s="106" t="s">
        <v>77</v>
      </c>
      <c r="K98" s="105"/>
      <c r="L98" s="88" t="s">
        <v>1327</v>
      </c>
      <c r="M98" s="59" t="s">
        <v>44</v>
      </c>
      <c r="N98" s="57" t="s">
        <v>823</v>
      </c>
      <c r="O98" s="88" t="s">
        <v>1328</v>
      </c>
      <c r="P98" s="57" t="s">
        <v>1207</v>
      </c>
      <c r="Q98" s="59" t="s">
        <v>33</v>
      </c>
      <c r="R98" s="57" t="s">
        <v>189</v>
      </c>
      <c r="S98" s="67"/>
      <c r="T98" s="89"/>
      <c r="Z98" s="93"/>
    </row>
    <row r="99" spans="1:26" x14ac:dyDescent="0.25">
      <c r="A99" s="106">
        <v>116417</v>
      </c>
      <c r="B99" s="106" t="s">
        <v>201</v>
      </c>
      <c r="C99" s="106" t="s">
        <v>58</v>
      </c>
      <c r="D99" s="106" t="s">
        <v>179</v>
      </c>
      <c r="E99" s="106" t="s">
        <v>34</v>
      </c>
      <c r="F99" s="106" t="s">
        <v>46</v>
      </c>
      <c r="G99" s="107">
        <v>43922</v>
      </c>
      <c r="H99" s="107">
        <v>44196</v>
      </c>
      <c r="I99" s="106" t="s">
        <v>202</v>
      </c>
      <c r="J99" s="106" t="s">
        <v>77</v>
      </c>
      <c r="K99" s="105"/>
      <c r="L99" s="88" t="s">
        <v>1331</v>
      </c>
      <c r="M99" s="59" t="s">
        <v>44</v>
      </c>
      <c r="N99" s="57" t="s">
        <v>980</v>
      </c>
      <c r="O99" s="88" t="s">
        <v>1328</v>
      </c>
      <c r="P99" s="57" t="s">
        <v>1207</v>
      </c>
      <c r="Q99" s="59" t="s">
        <v>33</v>
      </c>
      <c r="R99" s="57" t="s">
        <v>196</v>
      </c>
      <c r="S99" s="67"/>
      <c r="T99" s="89"/>
      <c r="Z99" s="93"/>
    </row>
    <row r="100" spans="1:26" x14ac:dyDescent="0.25">
      <c r="A100" s="106">
        <v>115388</v>
      </c>
      <c r="B100" s="106" t="s">
        <v>203</v>
      </c>
      <c r="C100" s="106" t="s">
        <v>44</v>
      </c>
      <c r="D100" s="106" t="s">
        <v>179</v>
      </c>
      <c r="E100" s="106" t="s">
        <v>34</v>
      </c>
      <c r="F100" s="106" t="s">
        <v>46</v>
      </c>
      <c r="G100" s="107">
        <v>43832</v>
      </c>
      <c r="H100" s="107">
        <v>44196</v>
      </c>
      <c r="I100" s="106" t="s">
        <v>202</v>
      </c>
      <c r="J100" s="106" t="s">
        <v>77</v>
      </c>
      <c r="K100" s="103"/>
      <c r="L100" s="88" t="s">
        <v>1334</v>
      </c>
      <c r="M100" s="59" t="s">
        <v>44</v>
      </c>
      <c r="N100" s="57" t="s">
        <v>827</v>
      </c>
      <c r="O100" s="88" t="s">
        <v>1328</v>
      </c>
      <c r="P100" s="57" t="s">
        <v>1207</v>
      </c>
      <c r="Q100" s="59" t="s">
        <v>33</v>
      </c>
      <c r="R100" s="57" t="s">
        <v>192</v>
      </c>
      <c r="S100" s="67"/>
      <c r="T100" s="89"/>
      <c r="Z100" s="93"/>
    </row>
    <row r="101" spans="1:26" x14ac:dyDescent="0.25">
      <c r="A101" s="106">
        <v>115389</v>
      </c>
      <c r="B101" s="106" t="s">
        <v>204</v>
      </c>
      <c r="C101" s="106" t="s">
        <v>44</v>
      </c>
      <c r="D101" s="106" t="s">
        <v>179</v>
      </c>
      <c r="E101" s="106" t="s">
        <v>34</v>
      </c>
      <c r="F101" s="106" t="s">
        <v>46</v>
      </c>
      <c r="G101" s="107">
        <v>43832</v>
      </c>
      <c r="H101" s="107">
        <v>44196</v>
      </c>
      <c r="I101" s="106" t="s">
        <v>202</v>
      </c>
      <c r="J101" s="106" t="s">
        <v>77</v>
      </c>
      <c r="K101" s="103"/>
      <c r="L101" s="88" t="s">
        <v>1333</v>
      </c>
      <c r="M101" s="59" t="s">
        <v>44</v>
      </c>
      <c r="N101" s="57" t="s">
        <v>826</v>
      </c>
      <c r="O101" s="88" t="s">
        <v>1328</v>
      </c>
      <c r="P101" s="57" t="s">
        <v>1207</v>
      </c>
      <c r="Q101" s="59" t="s">
        <v>33</v>
      </c>
      <c r="R101" s="57" t="s">
        <v>196</v>
      </c>
      <c r="S101" s="67"/>
      <c r="T101" s="89"/>
      <c r="Z101" s="93"/>
    </row>
    <row r="102" spans="1:26" x14ac:dyDescent="0.25">
      <c r="A102" s="106">
        <v>115390</v>
      </c>
      <c r="B102" s="106" t="s">
        <v>205</v>
      </c>
      <c r="C102" s="106" t="s">
        <v>44</v>
      </c>
      <c r="D102" s="106" t="s">
        <v>179</v>
      </c>
      <c r="E102" s="106" t="s">
        <v>34</v>
      </c>
      <c r="F102" s="106" t="s">
        <v>46</v>
      </c>
      <c r="G102" s="107">
        <v>43832</v>
      </c>
      <c r="H102" s="107">
        <v>44196</v>
      </c>
      <c r="I102" s="106" t="s">
        <v>202</v>
      </c>
      <c r="J102" s="106" t="s">
        <v>77</v>
      </c>
      <c r="K102" s="103"/>
      <c r="L102" s="88" t="s">
        <v>1329</v>
      </c>
      <c r="M102" s="59" t="s">
        <v>44</v>
      </c>
      <c r="N102" s="57" t="s">
        <v>824</v>
      </c>
      <c r="O102" s="88" t="s">
        <v>1328</v>
      </c>
      <c r="P102" s="57" t="s">
        <v>1207</v>
      </c>
      <c r="Q102" s="59" t="s">
        <v>33</v>
      </c>
      <c r="R102" s="57" t="s">
        <v>192</v>
      </c>
      <c r="S102" s="67"/>
      <c r="T102" s="89"/>
      <c r="Z102" s="93"/>
    </row>
    <row r="103" spans="1:26" x14ac:dyDescent="0.25">
      <c r="A103" s="106">
        <v>115391</v>
      </c>
      <c r="B103" s="106" t="s">
        <v>206</v>
      </c>
      <c r="C103" s="106" t="s">
        <v>44</v>
      </c>
      <c r="D103" s="106" t="s">
        <v>179</v>
      </c>
      <c r="E103" s="106" t="s">
        <v>34</v>
      </c>
      <c r="F103" s="106" t="s">
        <v>46</v>
      </c>
      <c r="G103" s="107">
        <v>43832</v>
      </c>
      <c r="H103" s="107">
        <v>44196</v>
      </c>
      <c r="I103" s="106" t="s">
        <v>202</v>
      </c>
      <c r="J103" s="106" t="s">
        <v>77</v>
      </c>
      <c r="K103" s="104"/>
      <c r="L103" s="88" t="s">
        <v>1330</v>
      </c>
      <c r="M103" s="59" t="s">
        <v>44</v>
      </c>
      <c r="N103" s="57" t="s">
        <v>825</v>
      </c>
      <c r="O103" s="88" t="s">
        <v>1328</v>
      </c>
      <c r="P103" s="57" t="s">
        <v>1207</v>
      </c>
      <c r="Q103" s="59" t="s">
        <v>33</v>
      </c>
      <c r="R103" s="57" t="s">
        <v>194</v>
      </c>
      <c r="S103" s="67"/>
      <c r="T103" s="89"/>
      <c r="Z103" s="93"/>
    </row>
    <row r="104" spans="1:26" x14ac:dyDescent="0.25">
      <c r="A104" s="106">
        <v>115392</v>
      </c>
      <c r="B104" s="106" t="s">
        <v>207</v>
      </c>
      <c r="C104" s="106" t="s">
        <v>44</v>
      </c>
      <c r="D104" s="106" t="s">
        <v>179</v>
      </c>
      <c r="E104" s="106" t="s">
        <v>34</v>
      </c>
      <c r="F104" s="106" t="s">
        <v>46</v>
      </c>
      <c r="G104" s="107">
        <v>43832</v>
      </c>
      <c r="H104" s="107">
        <v>44196</v>
      </c>
      <c r="I104" s="106" t="s">
        <v>202</v>
      </c>
      <c r="J104" s="106" t="s">
        <v>77</v>
      </c>
      <c r="K104" s="105"/>
      <c r="L104" s="88" t="s">
        <v>1341</v>
      </c>
      <c r="M104" s="59" t="s">
        <v>44</v>
      </c>
      <c r="N104" s="57" t="s">
        <v>984</v>
      </c>
      <c r="O104" s="88" t="s">
        <v>1336</v>
      </c>
      <c r="P104" s="57" t="s">
        <v>1208</v>
      </c>
      <c r="Q104" s="59" t="s">
        <v>34</v>
      </c>
      <c r="R104" s="57" t="s">
        <v>179</v>
      </c>
      <c r="S104" s="67"/>
      <c r="T104" s="89"/>
      <c r="Z104" s="93"/>
    </row>
    <row r="105" spans="1:26" x14ac:dyDescent="0.25">
      <c r="A105" s="106">
        <v>115386</v>
      </c>
      <c r="B105" s="106" t="s">
        <v>208</v>
      </c>
      <c r="C105" s="106" t="s">
        <v>44</v>
      </c>
      <c r="D105" s="106" t="s">
        <v>179</v>
      </c>
      <c r="E105" s="106" t="s">
        <v>34</v>
      </c>
      <c r="F105" s="106" t="s">
        <v>46</v>
      </c>
      <c r="G105" s="107">
        <v>43832</v>
      </c>
      <c r="H105" s="107">
        <v>44196</v>
      </c>
      <c r="I105" s="106" t="s">
        <v>202</v>
      </c>
      <c r="J105" s="106" t="s">
        <v>77</v>
      </c>
      <c r="K105" s="105"/>
      <c r="L105" s="88" t="s">
        <v>1339</v>
      </c>
      <c r="M105" s="59" t="s">
        <v>44</v>
      </c>
      <c r="N105" s="57" t="s">
        <v>983</v>
      </c>
      <c r="O105" s="88" t="s">
        <v>1336</v>
      </c>
      <c r="P105" s="57" t="s">
        <v>1208</v>
      </c>
      <c r="Q105" s="59" t="s">
        <v>34</v>
      </c>
      <c r="R105" s="57" t="s">
        <v>179</v>
      </c>
      <c r="S105" s="67"/>
      <c r="T105" s="89"/>
      <c r="Z105" s="93"/>
    </row>
    <row r="106" spans="1:26" x14ac:dyDescent="0.25">
      <c r="A106" s="106">
        <v>115387</v>
      </c>
      <c r="B106" s="106" t="s">
        <v>209</v>
      </c>
      <c r="C106" s="106" t="s">
        <v>44</v>
      </c>
      <c r="D106" s="106" t="s">
        <v>179</v>
      </c>
      <c r="E106" s="106" t="s">
        <v>34</v>
      </c>
      <c r="F106" s="106" t="s">
        <v>46</v>
      </c>
      <c r="G106" s="107">
        <v>43832</v>
      </c>
      <c r="H106" s="107">
        <v>44196</v>
      </c>
      <c r="I106" s="106" t="s">
        <v>202</v>
      </c>
      <c r="J106" s="106" t="s">
        <v>77</v>
      </c>
      <c r="K106" s="105"/>
      <c r="L106" s="88" t="s">
        <v>1344</v>
      </c>
      <c r="M106" s="59" t="s">
        <v>44</v>
      </c>
      <c r="N106" s="57" t="s">
        <v>985</v>
      </c>
      <c r="O106" s="88" t="s">
        <v>1336</v>
      </c>
      <c r="P106" s="57" t="s">
        <v>1208</v>
      </c>
      <c r="Q106" s="59" t="s">
        <v>34</v>
      </c>
      <c r="R106" s="57" t="s">
        <v>179</v>
      </c>
      <c r="S106" s="67"/>
      <c r="T106" s="94" t="s">
        <v>1684</v>
      </c>
      <c r="U106" s="45"/>
      <c r="V106" s="95"/>
      <c r="W106" s="96"/>
      <c r="X106" s="95"/>
      <c r="Z106" s="93"/>
    </row>
    <row r="107" spans="1:26" x14ac:dyDescent="0.25">
      <c r="A107" s="106">
        <v>115394</v>
      </c>
      <c r="B107" s="106" t="s">
        <v>210</v>
      </c>
      <c r="C107" s="106" t="s">
        <v>44</v>
      </c>
      <c r="D107" s="106" t="s">
        <v>179</v>
      </c>
      <c r="E107" s="106" t="s">
        <v>34</v>
      </c>
      <c r="F107" s="106" t="s">
        <v>46</v>
      </c>
      <c r="G107" s="107">
        <v>43832</v>
      </c>
      <c r="H107" s="107">
        <v>44196</v>
      </c>
      <c r="I107" s="106" t="s">
        <v>202</v>
      </c>
      <c r="J107" s="106" t="s">
        <v>77</v>
      </c>
      <c r="K107" s="105"/>
      <c r="L107" s="88" t="s">
        <v>1340</v>
      </c>
      <c r="M107" s="59" t="s">
        <v>44</v>
      </c>
      <c r="N107" s="57" t="s">
        <v>829</v>
      </c>
      <c r="O107" s="88" t="s">
        <v>1336</v>
      </c>
      <c r="P107" s="57" t="s">
        <v>1208</v>
      </c>
      <c r="Q107" s="59" t="s">
        <v>34</v>
      </c>
      <c r="R107" s="57" t="s">
        <v>179</v>
      </c>
      <c r="S107" s="67"/>
      <c r="T107" s="20"/>
      <c r="Z107" s="93"/>
    </row>
    <row r="108" spans="1:26" x14ac:dyDescent="0.25">
      <c r="A108" s="106">
        <v>115393</v>
      </c>
      <c r="B108" s="106" t="s">
        <v>211</v>
      </c>
      <c r="C108" s="106" t="s">
        <v>44</v>
      </c>
      <c r="D108" s="106" t="s">
        <v>179</v>
      </c>
      <c r="E108" s="106" t="s">
        <v>34</v>
      </c>
      <c r="F108" s="106" t="s">
        <v>46</v>
      </c>
      <c r="G108" s="107">
        <v>43832</v>
      </c>
      <c r="H108" s="107">
        <v>44196</v>
      </c>
      <c r="I108" s="106" t="s">
        <v>202</v>
      </c>
      <c r="J108" s="106" t="s">
        <v>77</v>
      </c>
      <c r="K108" s="105"/>
      <c r="L108" s="88" t="s">
        <v>1348</v>
      </c>
      <c r="M108" s="59" t="s">
        <v>44</v>
      </c>
      <c r="N108" s="57" t="s">
        <v>833</v>
      </c>
      <c r="O108" s="88" t="s">
        <v>1336</v>
      </c>
      <c r="P108" s="57" t="s">
        <v>1208</v>
      </c>
      <c r="Q108" s="59" t="s">
        <v>34</v>
      </c>
      <c r="R108" s="57" t="s">
        <v>179</v>
      </c>
      <c r="S108" s="67"/>
      <c r="T108" s="20"/>
      <c r="Z108" s="93"/>
    </row>
    <row r="109" spans="1:26" x14ac:dyDescent="0.25">
      <c r="A109" s="106">
        <v>115395</v>
      </c>
      <c r="B109" s="106" t="s">
        <v>212</v>
      </c>
      <c r="C109" s="106" t="s">
        <v>44</v>
      </c>
      <c r="D109" s="106" t="s">
        <v>179</v>
      </c>
      <c r="E109" s="106" t="s">
        <v>34</v>
      </c>
      <c r="F109" s="106" t="s">
        <v>46</v>
      </c>
      <c r="G109" s="107">
        <v>43832</v>
      </c>
      <c r="H109" s="107">
        <v>44196</v>
      </c>
      <c r="I109" s="106" t="s">
        <v>202</v>
      </c>
      <c r="J109" s="106" t="s">
        <v>77</v>
      </c>
      <c r="K109" s="105"/>
      <c r="L109" s="88" t="s">
        <v>1347</v>
      </c>
      <c r="M109" s="59" t="s">
        <v>44</v>
      </c>
      <c r="N109" s="57" t="s">
        <v>832</v>
      </c>
      <c r="O109" s="88" t="s">
        <v>1336</v>
      </c>
      <c r="P109" s="57" t="s">
        <v>1208</v>
      </c>
      <c r="Q109" s="59" t="s">
        <v>34</v>
      </c>
      <c r="R109" s="57" t="s">
        <v>179</v>
      </c>
      <c r="S109" s="67"/>
      <c r="T109" s="20"/>
      <c r="Z109" s="93"/>
    </row>
    <row r="110" spans="1:26" x14ac:dyDescent="0.25">
      <c r="A110" s="106">
        <v>115396</v>
      </c>
      <c r="B110" s="106" t="s">
        <v>213</v>
      </c>
      <c r="C110" s="106" t="s">
        <v>44</v>
      </c>
      <c r="D110" s="106" t="s">
        <v>179</v>
      </c>
      <c r="E110" s="106" t="s">
        <v>34</v>
      </c>
      <c r="F110" s="106" t="s">
        <v>46</v>
      </c>
      <c r="G110" s="107">
        <v>43832</v>
      </c>
      <c r="H110" s="107">
        <v>44196</v>
      </c>
      <c r="I110" s="106" t="s">
        <v>202</v>
      </c>
      <c r="J110" s="106" t="s">
        <v>77</v>
      </c>
      <c r="K110" s="105"/>
      <c r="L110" s="88" t="s">
        <v>1346</v>
      </c>
      <c r="M110" s="59" t="s">
        <v>44</v>
      </c>
      <c r="N110" s="57" t="s">
        <v>987</v>
      </c>
      <c r="O110" s="88" t="s">
        <v>1336</v>
      </c>
      <c r="P110" s="57" t="s">
        <v>1208</v>
      </c>
      <c r="Q110" s="59" t="s">
        <v>34</v>
      </c>
      <c r="R110" s="57" t="s">
        <v>179</v>
      </c>
      <c r="S110" s="67"/>
      <c r="T110" s="20"/>
      <c r="Z110" s="93"/>
    </row>
    <row r="111" spans="1:26" x14ac:dyDescent="0.25">
      <c r="A111" s="106">
        <v>115397</v>
      </c>
      <c r="B111" s="106" t="s">
        <v>214</v>
      </c>
      <c r="C111" s="106" t="s">
        <v>44</v>
      </c>
      <c r="D111" s="106" t="s">
        <v>179</v>
      </c>
      <c r="E111" s="106" t="s">
        <v>34</v>
      </c>
      <c r="F111" s="106" t="s">
        <v>46</v>
      </c>
      <c r="G111" s="107">
        <v>43832</v>
      </c>
      <c r="H111" s="107">
        <v>44196</v>
      </c>
      <c r="I111" s="106" t="s">
        <v>202</v>
      </c>
      <c r="J111" s="106" t="s">
        <v>77</v>
      </c>
      <c r="K111" s="105"/>
      <c r="L111" s="88" t="s">
        <v>1338</v>
      </c>
      <c r="M111" s="59" t="s">
        <v>44</v>
      </c>
      <c r="N111" s="57" t="s">
        <v>828</v>
      </c>
      <c r="O111" s="88" t="s">
        <v>1336</v>
      </c>
      <c r="P111" s="57" t="s">
        <v>1208</v>
      </c>
      <c r="Q111" s="59" t="s">
        <v>34</v>
      </c>
      <c r="R111" s="57" t="s">
        <v>179</v>
      </c>
      <c r="S111" s="67"/>
      <c r="T111" s="20"/>
      <c r="Z111" s="93"/>
    </row>
    <row r="112" spans="1:26" x14ac:dyDescent="0.25">
      <c r="A112" s="106">
        <v>114691</v>
      </c>
      <c r="B112" s="106" t="s">
        <v>215</v>
      </c>
      <c r="C112" s="106" t="s">
        <v>44</v>
      </c>
      <c r="D112" s="106" t="s">
        <v>216</v>
      </c>
      <c r="E112" s="106" t="s">
        <v>34</v>
      </c>
      <c r="F112" s="106" t="s">
        <v>46</v>
      </c>
      <c r="G112" s="107">
        <v>43831</v>
      </c>
      <c r="H112" s="107">
        <v>44196</v>
      </c>
      <c r="I112" s="106" t="s">
        <v>217</v>
      </c>
      <c r="J112" s="106" t="s">
        <v>77</v>
      </c>
      <c r="K112" s="105"/>
      <c r="L112" s="88" t="s">
        <v>1345</v>
      </c>
      <c r="M112" s="59" t="s">
        <v>44</v>
      </c>
      <c r="N112" s="57" t="s">
        <v>986</v>
      </c>
      <c r="O112" s="88" t="s">
        <v>1336</v>
      </c>
      <c r="P112" s="57" t="s">
        <v>1208</v>
      </c>
      <c r="Q112" s="59" t="s">
        <v>34</v>
      </c>
      <c r="R112" s="57" t="s">
        <v>179</v>
      </c>
      <c r="S112" s="67"/>
      <c r="Z112" s="93"/>
    </row>
    <row r="113" spans="1:26" x14ac:dyDescent="0.25">
      <c r="A113" s="106">
        <v>114690</v>
      </c>
      <c r="B113" s="106" t="s">
        <v>218</v>
      </c>
      <c r="C113" s="106" t="s">
        <v>44</v>
      </c>
      <c r="D113" s="106" t="s">
        <v>219</v>
      </c>
      <c r="E113" s="106" t="s">
        <v>34</v>
      </c>
      <c r="F113" s="106" t="s">
        <v>46</v>
      </c>
      <c r="G113" s="107">
        <v>43831</v>
      </c>
      <c r="H113" s="107">
        <v>44196</v>
      </c>
      <c r="I113" s="106" t="s">
        <v>217</v>
      </c>
      <c r="J113" s="106" t="s">
        <v>48</v>
      </c>
      <c r="K113" s="105"/>
      <c r="L113" s="88" t="s">
        <v>1342</v>
      </c>
      <c r="M113" s="59" t="s">
        <v>44</v>
      </c>
      <c r="N113" s="57" t="s">
        <v>830</v>
      </c>
      <c r="O113" s="88" t="s">
        <v>1336</v>
      </c>
      <c r="P113" s="57" t="s">
        <v>1208</v>
      </c>
      <c r="Q113" s="59" t="s">
        <v>34</v>
      </c>
      <c r="R113" s="57" t="s">
        <v>179</v>
      </c>
      <c r="S113" s="67"/>
      <c r="Z113" s="93"/>
    </row>
    <row r="114" spans="1:26" x14ac:dyDescent="0.25">
      <c r="A114" s="106">
        <v>114693</v>
      </c>
      <c r="B114" s="106" t="s">
        <v>220</v>
      </c>
      <c r="C114" s="106" t="s">
        <v>44</v>
      </c>
      <c r="D114" s="106" t="s">
        <v>221</v>
      </c>
      <c r="E114" s="106" t="s">
        <v>35</v>
      </c>
      <c r="F114" s="106" t="s">
        <v>46</v>
      </c>
      <c r="G114" s="107">
        <v>43831</v>
      </c>
      <c r="H114" s="107">
        <v>44196</v>
      </c>
      <c r="I114" s="106" t="s">
        <v>217</v>
      </c>
      <c r="J114" s="106" t="s">
        <v>77</v>
      </c>
      <c r="K114" s="105"/>
      <c r="L114" s="88" t="s">
        <v>1343</v>
      </c>
      <c r="M114" s="59" t="s">
        <v>44</v>
      </c>
      <c r="N114" s="57" t="s">
        <v>831</v>
      </c>
      <c r="O114" s="88" t="s">
        <v>1336</v>
      </c>
      <c r="P114" s="57" t="s">
        <v>1208</v>
      </c>
      <c r="Q114" s="59" t="s">
        <v>34</v>
      </c>
      <c r="R114" s="57" t="s">
        <v>179</v>
      </c>
      <c r="S114" s="67"/>
      <c r="Z114" s="93"/>
    </row>
    <row r="115" spans="1:26" x14ac:dyDescent="0.25">
      <c r="A115" s="106">
        <v>114710</v>
      </c>
      <c r="B115" s="106" t="s">
        <v>222</v>
      </c>
      <c r="C115" s="106" t="s">
        <v>44</v>
      </c>
      <c r="D115" s="106" t="s">
        <v>216</v>
      </c>
      <c r="E115" s="106" t="s">
        <v>34</v>
      </c>
      <c r="F115" s="106" t="s">
        <v>46</v>
      </c>
      <c r="G115" s="107">
        <v>43831</v>
      </c>
      <c r="H115" s="107">
        <v>44196</v>
      </c>
      <c r="I115" s="106" t="s">
        <v>217</v>
      </c>
      <c r="J115" s="106" t="s">
        <v>77</v>
      </c>
      <c r="K115" s="105"/>
      <c r="L115" s="88" t="s">
        <v>1337</v>
      </c>
      <c r="M115" s="59" t="s">
        <v>44</v>
      </c>
      <c r="N115" s="57" t="s">
        <v>982</v>
      </c>
      <c r="O115" s="88" t="s">
        <v>1336</v>
      </c>
      <c r="P115" s="57" t="s">
        <v>1208</v>
      </c>
      <c r="Q115" s="59" t="s">
        <v>34</v>
      </c>
      <c r="R115" s="57" t="s">
        <v>179</v>
      </c>
      <c r="S115" s="67"/>
      <c r="Z115" s="93"/>
    </row>
    <row r="116" spans="1:26" x14ac:dyDescent="0.25">
      <c r="A116" s="106">
        <v>114694</v>
      </c>
      <c r="B116" s="106" t="s">
        <v>223</v>
      </c>
      <c r="C116" s="106" t="s">
        <v>44</v>
      </c>
      <c r="D116" s="106" t="s">
        <v>221</v>
      </c>
      <c r="E116" s="106" t="s">
        <v>35</v>
      </c>
      <c r="F116" s="106" t="s">
        <v>46</v>
      </c>
      <c r="G116" s="107">
        <v>43831</v>
      </c>
      <c r="H116" s="107">
        <v>44196</v>
      </c>
      <c r="I116" s="106" t="s">
        <v>217</v>
      </c>
      <c r="J116" s="106" t="s">
        <v>77</v>
      </c>
      <c r="K116" s="105"/>
      <c r="L116" s="88" t="s">
        <v>1335</v>
      </c>
      <c r="M116" s="59" t="s">
        <v>58</v>
      </c>
      <c r="N116" s="57" t="s">
        <v>719</v>
      </c>
      <c r="O116" s="88" t="s">
        <v>1336</v>
      </c>
      <c r="P116" s="57" t="s">
        <v>1208</v>
      </c>
      <c r="Q116" s="59" t="s">
        <v>34</v>
      </c>
      <c r="R116" s="57" t="s">
        <v>179</v>
      </c>
      <c r="S116" s="67"/>
      <c r="Z116" s="93"/>
    </row>
    <row r="117" spans="1:26" x14ac:dyDescent="0.25">
      <c r="A117" s="106">
        <v>114695</v>
      </c>
      <c r="B117" s="106" t="s">
        <v>224</v>
      </c>
      <c r="C117" s="106" t="s">
        <v>58</v>
      </c>
      <c r="D117" s="106" t="s">
        <v>225</v>
      </c>
      <c r="E117" s="106" t="s">
        <v>34</v>
      </c>
      <c r="F117" s="106" t="s">
        <v>46</v>
      </c>
      <c r="G117" s="107">
        <v>43922</v>
      </c>
      <c r="H117" s="107">
        <v>44104</v>
      </c>
      <c r="I117" s="106" t="s">
        <v>217</v>
      </c>
      <c r="J117" s="106" t="s">
        <v>48</v>
      </c>
      <c r="K117" s="105"/>
      <c r="L117" s="88" t="s">
        <v>1358</v>
      </c>
      <c r="M117" s="59" t="s">
        <v>44</v>
      </c>
      <c r="N117" s="57" t="s">
        <v>989</v>
      </c>
      <c r="O117" s="88" t="s">
        <v>1350</v>
      </c>
      <c r="P117" s="57" t="s">
        <v>1209</v>
      </c>
      <c r="Q117" s="59" t="s">
        <v>34</v>
      </c>
      <c r="R117" s="57" t="s">
        <v>216</v>
      </c>
      <c r="S117" s="67"/>
      <c r="Z117" s="93"/>
    </row>
    <row r="118" spans="1:26" x14ac:dyDescent="0.25">
      <c r="A118" s="106">
        <v>114696</v>
      </c>
      <c r="B118" s="106" t="s">
        <v>226</v>
      </c>
      <c r="C118" s="106" t="s">
        <v>44</v>
      </c>
      <c r="D118" s="106" t="s">
        <v>227</v>
      </c>
      <c r="E118" s="106" t="s">
        <v>35</v>
      </c>
      <c r="F118" s="106" t="s">
        <v>46</v>
      </c>
      <c r="G118" s="107">
        <v>43831</v>
      </c>
      <c r="H118" s="107">
        <v>44196</v>
      </c>
      <c r="I118" s="106" t="s">
        <v>217</v>
      </c>
      <c r="J118" s="106" t="s">
        <v>48</v>
      </c>
      <c r="K118" s="105"/>
      <c r="L118" s="88" t="s">
        <v>1352</v>
      </c>
      <c r="M118" s="59" t="s">
        <v>44</v>
      </c>
      <c r="N118" s="57" t="s">
        <v>1179</v>
      </c>
      <c r="O118" s="88" t="s">
        <v>1350</v>
      </c>
      <c r="P118" s="57" t="s">
        <v>1209</v>
      </c>
      <c r="Q118" s="59" t="s">
        <v>35</v>
      </c>
      <c r="R118" s="57" t="s">
        <v>221</v>
      </c>
      <c r="S118" s="67"/>
      <c r="Z118" s="93"/>
    </row>
    <row r="119" spans="1:26" x14ac:dyDescent="0.25">
      <c r="A119" s="106">
        <v>114692</v>
      </c>
      <c r="B119" s="106" t="s">
        <v>228</v>
      </c>
      <c r="C119" s="106" t="s">
        <v>58</v>
      </c>
      <c r="D119" s="106" t="s">
        <v>229</v>
      </c>
      <c r="E119" s="106" t="s">
        <v>34</v>
      </c>
      <c r="F119" s="106" t="s">
        <v>46</v>
      </c>
      <c r="G119" s="107">
        <v>43922</v>
      </c>
      <c r="H119" s="107">
        <v>44104</v>
      </c>
      <c r="I119" s="106" t="s">
        <v>217</v>
      </c>
      <c r="J119" s="106" t="s">
        <v>48</v>
      </c>
      <c r="K119" s="105"/>
      <c r="L119" s="88" t="s">
        <v>1356</v>
      </c>
      <c r="M119" s="59" t="s">
        <v>44</v>
      </c>
      <c r="N119" s="57" t="s">
        <v>1182</v>
      </c>
      <c r="O119" s="88" t="s">
        <v>1350</v>
      </c>
      <c r="P119" s="57" t="s">
        <v>1209</v>
      </c>
      <c r="Q119" s="59" t="s">
        <v>35</v>
      </c>
      <c r="R119" s="57" t="s">
        <v>227</v>
      </c>
      <c r="S119" s="67"/>
      <c r="Z119" s="93"/>
    </row>
    <row r="120" spans="1:26" x14ac:dyDescent="0.25">
      <c r="A120" s="106">
        <v>114708</v>
      </c>
      <c r="B120" s="106" t="s">
        <v>230</v>
      </c>
      <c r="C120" s="106" t="s">
        <v>44</v>
      </c>
      <c r="D120" s="106" t="s">
        <v>216</v>
      </c>
      <c r="E120" s="106" t="s">
        <v>34</v>
      </c>
      <c r="F120" s="106" t="s">
        <v>46</v>
      </c>
      <c r="G120" s="107">
        <v>43831</v>
      </c>
      <c r="H120" s="107">
        <v>44196</v>
      </c>
      <c r="I120" s="106" t="s">
        <v>217</v>
      </c>
      <c r="J120" s="106" t="s">
        <v>77</v>
      </c>
      <c r="K120" s="105"/>
      <c r="L120" s="88" t="s">
        <v>1361</v>
      </c>
      <c r="M120" s="59" t="s">
        <v>44</v>
      </c>
      <c r="N120" s="57" t="s">
        <v>991</v>
      </c>
      <c r="O120" s="88" t="s">
        <v>1350</v>
      </c>
      <c r="P120" s="57" t="s">
        <v>1209</v>
      </c>
      <c r="Q120" s="59" t="s">
        <v>34</v>
      </c>
      <c r="R120" s="57" t="s">
        <v>234</v>
      </c>
      <c r="S120" s="67"/>
      <c r="Z120" s="93"/>
    </row>
    <row r="121" spans="1:26" x14ac:dyDescent="0.25">
      <c r="A121" s="106">
        <v>114707</v>
      </c>
      <c r="B121" s="106" t="s">
        <v>231</v>
      </c>
      <c r="C121" s="106" t="s">
        <v>125</v>
      </c>
      <c r="D121" s="106" t="s">
        <v>216</v>
      </c>
      <c r="E121" s="106" t="s">
        <v>34</v>
      </c>
      <c r="F121" s="106" t="s">
        <v>46</v>
      </c>
      <c r="G121" s="107">
        <v>43831</v>
      </c>
      <c r="H121" s="107">
        <v>44196</v>
      </c>
      <c r="I121" s="106" t="s">
        <v>217</v>
      </c>
      <c r="J121" s="106" t="s">
        <v>48</v>
      </c>
      <c r="K121" s="105"/>
      <c r="L121" s="88" t="s">
        <v>1357</v>
      </c>
      <c r="M121" s="59" t="s">
        <v>58</v>
      </c>
      <c r="N121" s="57" t="s">
        <v>1143</v>
      </c>
      <c r="O121" s="88" t="s">
        <v>1350</v>
      </c>
      <c r="P121" s="57" t="s">
        <v>1209</v>
      </c>
      <c r="Q121" s="59" t="s">
        <v>34</v>
      </c>
      <c r="R121" s="57" t="s">
        <v>229</v>
      </c>
      <c r="S121" s="67"/>
      <c r="Z121" s="93"/>
    </row>
    <row r="122" spans="1:26" x14ac:dyDescent="0.25">
      <c r="A122" s="106">
        <v>114706</v>
      </c>
      <c r="B122" s="106" t="s">
        <v>232</v>
      </c>
      <c r="C122" s="106" t="s">
        <v>125</v>
      </c>
      <c r="D122" s="106" t="s">
        <v>221</v>
      </c>
      <c r="E122" s="106" t="s">
        <v>35</v>
      </c>
      <c r="F122" s="106" t="s">
        <v>46</v>
      </c>
      <c r="G122" s="107">
        <v>43831</v>
      </c>
      <c r="H122" s="107">
        <v>44196</v>
      </c>
      <c r="I122" s="106" t="s">
        <v>217</v>
      </c>
      <c r="J122" s="106" t="s">
        <v>48</v>
      </c>
      <c r="K122" s="105"/>
      <c r="L122" s="88" t="s">
        <v>1364</v>
      </c>
      <c r="M122" s="59" t="s">
        <v>58</v>
      </c>
      <c r="N122" s="57" t="s">
        <v>1144</v>
      </c>
      <c r="O122" s="88" t="s">
        <v>1350</v>
      </c>
      <c r="P122" s="57" t="s">
        <v>1209</v>
      </c>
      <c r="Q122" s="59" t="s">
        <v>34</v>
      </c>
      <c r="R122" s="57" t="s">
        <v>216</v>
      </c>
      <c r="S122" s="67"/>
      <c r="Z122" s="93"/>
    </row>
    <row r="123" spans="1:26" x14ac:dyDescent="0.25">
      <c r="A123" s="106">
        <v>114705</v>
      </c>
      <c r="B123" s="106" t="s">
        <v>233</v>
      </c>
      <c r="C123" s="106" t="s">
        <v>44</v>
      </c>
      <c r="D123" s="106" t="s">
        <v>234</v>
      </c>
      <c r="E123" s="106" t="s">
        <v>34</v>
      </c>
      <c r="F123" s="106" t="s">
        <v>46</v>
      </c>
      <c r="G123" s="107">
        <v>43831</v>
      </c>
      <c r="H123" s="107">
        <v>44196</v>
      </c>
      <c r="I123" s="106" t="s">
        <v>217</v>
      </c>
      <c r="J123" s="106" t="s">
        <v>48</v>
      </c>
      <c r="K123" s="105"/>
      <c r="L123" s="88" t="s">
        <v>1362</v>
      </c>
      <c r="M123" s="59" t="s">
        <v>44</v>
      </c>
      <c r="N123" s="57" t="s">
        <v>992</v>
      </c>
      <c r="O123" s="88" t="s">
        <v>1350</v>
      </c>
      <c r="P123" s="57" t="s">
        <v>1209</v>
      </c>
      <c r="Q123" s="59" t="s">
        <v>34</v>
      </c>
      <c r="R123" s="57" t="s">
        <v>236</v>
      </c>
      <c r="S123" s="67"/>
      <c r="Z123" s="93"/>
    </row>
    <row r="124" spans="1:26" x14ac:dyDescent="0.25">
      <c r="A124" s="106">
        <v>114701</v>
      </c>
      <c r="B124" s="106" t="s">
        <v>235</v>
      </c>
      <c r="C124" s="106" t="s">
        <v>44</v>
      </c>
      <c r="D124" s="106" t="s">
        <v>236</v>
      </c>
      <c r="E124" s="106" t="s">
        <v>34</v>
      </c>
      <c r="F124" s="106" t="s">
        <v>46</v>
      </c>
      <c r="G124" s="107">
        <v>43831</v>
      </c>
      <c r="H124" s="107">
        <v>44196</v>
      </c>
      <c r="I124" s="106" t="s">
        <v>217</v>
      </c>
      <c r="J124" s="106" t="s">
        <v>48</v>
      </c>
      <c r="K124" s="105"/>
      <c r="L124" s="88" t="s">
        <v>1349</v>
      </c>
      <c r="M124" s="59" t="s">
        <v>44</v>
      </c>
      <c r="N124" s="57" t="s">
        <v>834</v>
      </c>
      <c r="O124" s="88" t="s">
        <v>1350</v>
      </c>
      <c r="P124" s="57" t="s">
        <v>1209</v>
      </c>
      <c r="Q124" s="59" t="s">
        <v>34</v>
      </c>
      <c r="R124" s="57" t="s">
        <v>216</v>
      </c>
      <c r="S124" s="67"/>
      <c r="Z124" s="93"/>
    </row>
    <row r="125" spans="1:26" x14ac:dyDescent="0.25">
      <c r="A125" s="106">
        <v>114699</v>
      </c>
      <c r="B125" s="106" t="s">
        <v>237</v>
      </c>
      <c r="C125" s="106" t="s">
        <v>44</v>
      </c>
      <c r="D125" s="106" t="s">
        <v>238</v>
      </c>
      <c r="E125" s="106" t="s">
        <v>34</v>
      </c>
      <c r="F125" s="106" t="s">
        <v>46</v>
      </c>
      <c r="G125" s="107">
        <v>43831</v>
      </c>
      <c r="H125" s="107">
        <v>44196</v>
      </c>
      <c r="I125" s="106" t="s">
        <v>217</v>
      </c>
      <c r="J125" s="106" t="s">
        <v>48</v>
      </c>
      <c r="K125" s="105"/>
      <c r="L125" s="88" t="s">
        <v>1355</v>
      </c>
      <c r="M125" s="59" t="s">
        <v>58</v>
      </c>
      <c r="N125" s="57" t="s">
        <v>1142</v>
      </c>
      <c r="O125" s="88" t="s">
        <v>1350</v>
      </c>
      <c r="P125" s="57" t="s">
        <v>1209</v>
      </c>
      <c r="Q125" s="59" t="s">
        <v>34</v>
      </c>
      <c r="R125" s="57" t="s">
        <v>225</v>
      </c>
      <c r="S125" s="67"/>
      <c r="Z125" s="93"/>
    </row>
    <row r="126" spans="1:26" x14ac:dyDescent="0.25">
      <c r="A126" s="106">
        <v>114698</v>
      </c>
      <c r="B126" s="106" t="s">
        <v>239</v>
      </c>
      <c r="C126" s="106" t="s">
        <v>58</v>
      </c>
      <c r="D126" s="106" t="s">
        <v>216</v>
      </c>
      <c r="E126" s="106" t="s">
        <v>34</v>
      </c>
      <c r="F126" s="106" t="s">
        <v>46</v>
      </c>
      <c r="G126" s="107">
        <v>43922</v>
      </c>
      <c r="H126" s="107">
        <v>44104</v>
      </c>
      <c r="I126" s="106" t="s">
        <v>217</v>
      </c>
      <c r="J126" s="106" t="s">
        <v>77</v>
      </c>
      <c r="K126" s="105"/>
      <c r="L126" s="88" t="s">
        <v>1365</v>
      </c>
      <c r="M126" s="59" t="s">
        <v>58</v>
      </c>
      <c r="N126" s="57" t="s">
        <v>1178</v>
      </c>
      <c r="O126" s="88" t="s">
        <v>1350</v>
      </c>
      <c r="P126" s="57" t="s">
        <v>1209</v>
      </c>
      <c r="Q126" s="59" t="s">
        <v>35</v>
      </c>
      <c r="R126" s="57" t="s">
        <v>241</v>
      </c>
      <c r="S126" s="67"/>
      <c r="Z126" s="93"/>
    </row>
    <row r="127" spans="1:26" x14ac:dyDescent="0.25">
      <c r="A127" s="106">
        <v>114697</v>
      </c>
      <c r="B127" s="106" t="s">
        <v>240</v>
      </c>
      <c r="C127" s="106" t="s">
        <v>58</v>
      </c>
      <c r="D127" s="106" t="s">
        <v>241</v>
      </c>
      <c r="E127" s="106" t="s">
        <v>35</v>
      </c>
      <c r="F127" s="106" t="s">
        <v>46</v>
      </c>
      <c r="G127" s="107">
        <v>43922</v>
      </c>
      <c r="H127" s="107">
        <v>44104</v>
      </c>
      <c r="I127" s="106" t="s">
        <v>217</v>
      </c>
      <c r="J127" s="106" t="s">
        <v>48</v>
      </c>
      <c r="K127" s="105"/>
      <c r="L127" s="88" t="s">
        <v>1363</v>
      </c>
      <c r="M127" s="59" t="s">
        <v>44</v>
      </c>
      <c r="N127" s="57" t="s">
        <v>836</v>
      </c>
      <c r="O127" s="88" t="s">
        <v>1350</v>
      </c>
      <c r="P127" s="57" t="s">
        <v>1209</v>
      </c>
      <c r="Q127" s="59" t="s">
        <v>34</v>
      </c>
      <c r="R127" s="57" t="s">
        <v>238</v>
      </c>
      <c r="S127" s="67"/>
      <c r="Z127" s="93"/>
    </row>
    <row r="128" spans="1:26" x14ac:dyDescent="0.25">
      <c r="A128" s="106">
        <v>114711</v>
      </c>
      <c r="B128" s="106" t="s">
        <v>242</v>
      </c>
      <c r="C128" s="106" t="s">
        <v>44</v>
      </c>
      <c r="D128" s="106" t="s">
        <v>216</v>
      </c>
      <c r="E128" s="106" t="s">
        <v>34</v>
      </c>
      <c r="F128" s="106" t="s">
        <v>46</v>
      </c>
      <c r="G128" s="107">
        <v>43831</v>
      </c>
      <c r="H128" s="107">
        <v>44196</v>
      </c>
      <c r="I128" s="106" t="s">
        <v>217</v>
      </c>
      <c r="J128" s="106" t="s">
        <v>77</v>
      </c>
      <c r="K128" s="105"/>
      <c r="L128" s="88" t="s">
        <v>1354</v>
      </c>
      <c r="M128" s="59" t="s">
        <v>44</v>
      </c>
      <c r="N128" s="57" t="s">
        <v>1181</v>
      </c>
      <c r="O128" s="88" t="s">
        <v>1350</v>
      </c>
      <c r="P128" s="57" t="s">
        <v>1209</v>
      </c>
      <c r="Q128" s="59" t="s">
        <v>35</v>
      </c>
      <c r="R128" s="57" t="s">
        <v>221</v>
      </c>
      <c r="S128" s="67"/>
      <c r="Z128" s="93"/>
    </row>
    <row r="129" spans="1:26" x14ac:dyDescent="0.25">
      <c r="A129" s="106">
        <v>114709</v>
      </c>
      <c r="B129" s="106" t="s">
        <v>243</v>
      </c>
      <c r="C129" s="106" t="s">
        <v>44</v>
      </c>
      <c r="D129" s="106" t="s">
        <v>244</v>
      </c>
      <c r="E129" s="106" t="s">
        <v>34</v>
      </c>
      <c r="F129" s="106" t="s">
        <v>46</v>
      </c>
      <c r="G129" s="107">
        <v>43831</v>
      </c>
      <c r="H129" s="107">
        <v>44196</v>
      </c>
      <c r="I129" s="106" t="s">
        <v>217</v>
      </c>
      <c r="J129" s="106" t="s">
        <v>48</v>
      </c>
      <c r="K129" s="105"/>
      <c r="L129" s="88" t="s">
        <v>1359</v>
      </c>
      <c r="M129" s="59" t="s">
        <v>125</v>
      </c>
      <c r="N129" s="57" t="s">
        <v>990</v>
      </c>
      <c r="O129" s="88" t="s">
        <v>1350</v>
      </c>
      <c r="P129" s="57" t="s">
        <v>1209</v>
      </c>
      <c r="Q129" s="59" t="s">
        <v>34</v>
      </c>
      <c r="R129" s="57" t="s">
        <v>216</v>
      </c>
      <c r="S129" s="67"/>
      <c r="Z129" s="93"/>
    </row>
    <row r="130" spans="1:26" x14ac:dyDescent="0.25">
      <c r="A130" s="106">
        <v>115670</v>
      </c>
      <c r="B130" s="106" t="s">
        <v>245</v>
      </c>
      <c r="C130" s="106" t="s">
        <v>44</v>
      </c>
      <c r="D130" s="106" t="s">
        <v>246</v>
      </c>
      <c r="E130" s="106" t="s">
        <v>34</v>
      </c>
      <c r="F130" s="106" t="s">
        <v>46</v>
      </c>
      <c r="G130" s="107">
        <v>43831</v>
      </c>
      <c r="H130" s="107">
        <v>44196</v>
      </c>
      <c r="I130" s="106" t="s">
        <v>247</v>
      </c>
      <c r="J130" s="106" t="s">
        <v>77</v>
      </c>
      <c r="K130" s="105"/>
      <c r="L130" s="88" t="s">
        <v>1360</v>
      </c>
      <c r="M130" s="59" t="s">
        <v>125</v>
      </c>
      <c r="N130" s="57" t="s">
        <v>1180</v>
      </c>
      <c r="O130" s="88" t="s">
        <v>1350</v>
      </c>
      <c r="P130" s="57" t="s">
        <v>1209</v>
      </c>
      <c r="Q130" s="59" t="s">
        <v>35</v>
      </c>
      <c r="R130" s="57" t="s">
        <v>221</v>
      </c>
      <c r="S130" s="67"/>
      <c r="Z130" s="93"/>
    </row>
    <row r="131" spans="1:26" x14ac:dyDescent="0.25">
      <c r="A131" s="106">
        <v>115674</v>
      </c>
      <c r="B131" s="106" t="s">
        <v>248</v>
      </c>
      <c r="C131" s="106" t="s">
        <v>44</v>
      </c>
      <c r="D131" s="106" t="s">
        <v>249</v>
      </c>
      <c r="E131" s="106" t="s">
        <v>34</v>
      </c>
      <c r="F131" s="106" t="s">
        <v>46</v>
      </c>
      <c r="G131" s="107">
        <v>43831</v>
      </c>
      <c r="H131" s="107">
        <v>44196</v>
      </c>
      <c r="I131" s="106" t="s">
        <v>247</v>
      </c>
      <c r="J131" s="106" t="s">
        <v>77</v>
      </c>
      <c r="K131" s="105"/>
      <c r="L131" s="88" t="s">
        <v>1367</v>
      </c>
      <c r="M131" s="59" t="s">
        <v>44</v>
      </c>
      <c r="N131" s="57" t="s">
        <v>994</v>
      </c>
      <c r="O131" s="88" t="s">
        <v>1350</v>
      </c>
      <c r="P131" s="57" t="s">
        <v>1209</v>
      </c>
      <c r="Q131" s="59" t="s">
        <v>34</v>
      </c>
      <c r="R131" s="57" t="s">
        <v>244</v>
      </c>
      <c r="S131" s="67"/>
      <c r="Z131" s="93"/>
    </row>
    <row r="132" spans="1:26" x14ac:dyDescent="0.25">
      <c r="A132" s="106">
        <v>115679</v>
      </c>
      <c r="B132" s="106" t="s">
        <v>250</v>
      </c>
      <c r="C132" s="106" t="s">
        <v>44</v>
      </c>
      <c r="D132" s="106" t="s">
        <v>251</v>
      </c>
      <c r="E132" s="106" t="s">
        <v>34</v>
      </c>
      <c r="F132" s="106" t="s">
        <v>46</v>
      </c>
      <c r="G132" s="107">
        <v>43831</v>
      </c>
      <c r="H132" s="107">
        <v>44196</v>
      </c>
      <c r="I132" s="106" t="s">
        <v>247</v>
      </c>
      <c r="J132" s="106" t="s">
        <v>77</v>
      </c>
      <c r="K132" s="105"/>
      <c r="L132" s="88" t="s">
        <v>1366</v>
      </c>
      <c r="M132" s="59" t="s">
        <v>44</v>
      </c>
      <c r="N132" s="57" t="s">
        <v>993</v>
      </c>
      <c r="O132" s="88" t="s">
        <v>1350</v>
      </c>
      <c r="P132" s="57" t="s">
        <v>1209</v>
      </c>
      <c r="Q132" s="59" t="s">
        <v>34</v>
      </c>
      <c r="R132" s="57" t="s">
        <v>216</v>
      </c>
      <c r="S132" s="67"/>
      <c r="Z132" s="93"/>
    </row>
    <row r="133" spans="1:26" x14ac:dyDescent="0.25">
      <c r="A133" s="106">
        <v>115678</v>
      </c>
      <c r="B133" s="106" t="s">
        <v>252</v>
      </c>
      <c r="C133" s="106" t="s">
        <v>125</v>
      </c>
      <c r="D133" s="106" t="s">
        <v>253</v>
      </c>
      <c r="E133" s="106" t="s">
        <v>34</v>
      </c>
      <c r="F133" s="106" t="s">
        <v>46</v>
      </c>
      <c r="G133" s="107">
        <v>43831</v>
      </c>
      <c r="H133" s="107">
        <v>44196</v>
      </c>
      <c r="I133" s="106" t="s">
        <v>247</v>
      </c>
      <c r="J133" s="106" t="s">
        <v>77</v>
      </c>
      <c r="K133" s="105"/>
      <c r="L133" s="88" t="s">
        <v>1353</v>
      </c>
      <c r="M133" s="59" t="s">
        <v>44</v>
      </c>
      <c r="N133" s="57" t="s">
        <v>835</v>
      </c>
      <c r="O133" s="88" t="s">
        <v>1350</v>
      </c>
      <c r="P133" s="57" t="s">
        <v>1209</v>
      </c>
      <c r="Q133" s="59" t="s">
        <v>34</v>
      </c>
      <c r="R133" s="57" t="s">
        <v>216</v>
      </c>
      <c r="S133" s="67"/>
      <c r="Z133" s="93"/>
    </row>
    <row r="134" spans="1:26" x14ac:dyDescent="0.25">
      <c r="A134" s="106">
        <v>115677</v>
      </c>
      <c r="B134" s="106" t="s">
        <v>254</v>
      </c>
      <c r="C134" s="106" t="s">
        <v>44</v>
      </c>
      <c r="D134" s="106" t="s">
        <v>253</v>
      </c>
      <c r="E134" s="106" t="s">
        <v>34</v>
      </c>
      <c r="F134" s="106" t="s">
        <v>46</v>
      </c>
      <c r="G134" s="107">
        <v>43831</v>
      </c>
      <c r="H134" s="107">
        <v>44196</v>
      </c>
      <c r="I134" s="106" t="s">
        <v>247</v>
      </c>
      <c r="J134" s="106" t="s">
        <v>77</v>
      </c>
      <c r="K134" s="105"/>
      <c r="L134" s="88" t="s">
        <v>1351</v>
      </c>
      <c r="M134" s="59" t="s">
        <v>44</v>
      </c>
      <c r="N134" s="57" t="s">
        <v>988</v>
      </c>
      <c r="O134" s="88" t="s">
        <v>1350</v>
      </c>
      <c r="P134" s="57" t="s">
        <v>1209</v>
      </c>
      <c r="Q134" s="59" t="s">
        <v>34</v>
      </c>
      <c r="R134" s="57" t="s">
        <v>219</v>
      </c>
      <c r="S134" s="67"/>
      <c r="Z134" s="93"/>
    </row>
    <row r="135" spans="1:26" x14ac:dyDescent="0.25">
      <c r="A135" s="106">
        <v>115675</v>
      </c>
      <c r="B135" s="106" t="s">
        <v>255</v>
      </c>
      <c r="C135" s="106" t="s">
        <v>44</v>
      </c>
      <c r="D135" s="106" t="s">
        <v>256</v>
      </c>
      <c r="E135" s="106" t="s">
        <v>34</v>
      </c>
      <c r="F135" s="106" t="s">
        <v>46</v>
      </c>
      <c r="G135" s="107">
        <v>43831</v>
      </c>
      <c r="H135" s="107">
        <v>44196</v>
      </c>
      <c r="I135" s="106" t="s">
        <v>247</v>
      </c>
      <c r="J135" s="106" t="s">
        <v>77</v>
      </c>
      <c r="K135" s="104"/>
      <c r="L135" s="88" t="s">
        <v>1378</v>
      </c>
      <c r="M135" s="59" t="s">
        <v>44</v>
      </c>
      <c r="N135" s="57" t="s">
        <v>1000</v>
      </c>
      <c r="O135" s="88" t="s">
        <v>1369</v>
      </c>
      <c r="P135" s="57" t="s">
        <v>1210</v>
      </c>
      <c r="Q135" s="59" t="s">
        <v>34</v>
      </c>
      <c r="R135" s="57" t="s">
        <v>262</v>
      </c>
      <c r="S135" s="67"/>
      <c r="Z135" s="93"/>
    </row>
    <row r="136" spans="1:26" x14ac:dyDescent="0.25">
      <c r="A136" s="106">
        <v>115673</v>
      </c>
      <c r="B136" s="106" t="s">
        <v>257</v>
      </c>
      <c r="C136" s="106" t="s">
        <v>44</v>
      </c>
      <c r="D136" s="106" t="s">
        <v>256</v>
      </c>
      <c r="E136" s="106" t="s">
        <v>34</v>
      </c>
      <c r="F136" s="106" t="s">
        <v>46</v>
      </c>
      <c r="G136" s="107">
        <v>43831</v>
      </c>
      <c r="H136" s="107">
        <v>44196</v>
      </c>
      <c r="I136" s="106" t="s">
        <v>247</v>
      </c>
      <c r="J136" s="106" t="s">
        <v>77</v>
      </c>
      <c r="K136" s="104"/>
      <c r="L136" s="88" t="s">
        <v>1374</v>
      </c>
      <c r="M136" s="59" t="s">
        <v>44</v>
      </c>
      <c r="N136" s="57" t="s">
        <v>998</v>
      </c>
      <c r="O136" s="88" t="s">
        <v>1369</v>
      </c>
      <c r="P136" s="57" t="s">
        <v>1210</v>
      </c>
      <c r="Q136" s="59" t="s">
        <v>34</v>
      </c>
      <c r="R136" s="57" t="s">
        <v>256</v>
      </c>
      <c r="S136" s="67"/>
      <c r="Z136" s="93"/>
    </row>
    <row r="137" spans="1:26" x14ac:dyDescent="0.25">
      <c r="A137" s="106">
        <v>115672</v>
      </c>
      <c r="B137" s="106" t="s">
        <v>258</v>
      </c>
      <c r="C137" s="106" t="s">
        <v>44</v>
      </c>
      <c r="D137" s="106" t="s">
        <v>75</v>
      </c>
      <c r="E137" s="106" t="s">
        <v>34</v>
      </c>
      <c r="F137" s="106" t="s">
        <v>46</v>
      </c>
      <c r="G137" s="107">
        <v>43831</v>
      </c>
      <c r="H137" s="107">
        <v>44196</v>
      </c>
      <c r="I137" s="106" t="s">
        <v>247</v>
      </c>
      <c r="J137" s="106" t="s">
        <v>77</v>
      </c>
      <c r="K137" s="104"/>
      <c r="L137" s="88" t="s">
        <v>1380</v>
      </c>
      <c r="M137" s="59" t="s">
        <v>58</v>
      </c>
      <c r="N137" s="57" t="s">
        <v>1145</v>
      </c>
      <c r="O137" s="88" t="s">
        <v>1369</v>
      </c>
      <c r="P137" s="57" t="s">
        <v>1210</v>
      </c>
      <c r="Q137" s="59" t="s">
        <v>34</v>
      </c>
      <c r="R137" s="57" t="s">
        <v>267</v>
      </c>
      <c r="S137" s="67"/>
      <c r="Z137" s="93"/>
    </row>
    <row r="138" spans="1:26" x14ac:dyDescent="0.25">
      <c r="A138" s="106">
        <v>115671</v>
      </c>
      <c r="B138" s="106" t="s">
        <v>259</v>
      </c>
      <c r="C138" s="106" t="s">
        <v>44</v>
      </c>
      <c r="D138" s="106" t="s">
        <v>260</v>
      </c>
      <c r="E138" s="106" t="s">
        <v>34</v>
      </c>
      <c r="F138" s="106" t="s">
        <v>46</v>
      </c>
      <c r="G138" s="107">
        <v>43831</v>
      </c>
      <c r="H138" s="107">
        <v>44196</v>
      </c>
      <c r="I138" s="106" t="s">
        <v>247</v>
      </c>
      <c r="J138" s="106" t="s">
        <v>77</v>
      </c>
      <c r="K138" s="104"/>
      <c r="L138" s="88" t="s">
        <v>1382</v>
      </c>
      <c r="M138" s="59" t="s">
        <v>44</v>
      </c>
      <c r="N138" s="57" t="s">
        <v>1003</v>
      </c>
      <c r="O138" s="88" t="s">
        <v>1369</v>
      </c>
      <c r="P138" s="57" t="s">
        <v>1210</v>
      </c>
      <c r="Q138" s="59" t="s">
        <v>34</v>
      </c>
      <c r="R138" s="57" t="s">
        <v>270</v>
      </c>
      <c r="S138" s="67"/>
      <c r="Z138" s="93"/>
    </row>
    <row r="139" spans="1:26" x14ac:dyDescent="0.25">
      <c r="A139" s="106">
        <v>115669</v>
      </c>
      <c r="B139" s="106" t="s">
        <v>261</v>
      </c>
      <c r="C139" s="106" t="s">
        <v>44</v>
      </c>
      <c r="D139" s="106" t="s">
        <v>262</v>
      </c>
      <c r="E139" s="106" t="s">
        <v>34</v>
      </c>
      <c r="F139" s="106" t="s">
        <v>46</v>
      </c>
      <c r="G139" s="107">
        <v>43831</v>
      </c>
      <c r="H139" s="107">
        <v>44196</v>
      </c>
      <c r="I139" s="106" t="s">
        <v>247</v>
      </c>
      <c r="J139" s="106" t="s">
        <v>77</v>
      </c>
      <c r="K139" s="104"/>
      <c r="L139" s="88" t="s">
        <v>1295</v>
      </c>
      <c r="M139" s="59" t="s">
        <v>44</v>
      </c>
      <c r="N139" s="57" t="s">
        <v>1001</v>
      </c>
      <c r="O139" s="88" t="s">
        <v>1369</v>
      </c>
      <c r="P139" s="57" t="s">
        <v>1210</v>
      </c>
      <c r="Q139" s="59" t="s">
        <v>34</v>
      </c>
      <c r="R139" s="57" t="s">
        <v>260</v>
      </c>
      <c r="S139" s="67"/>
      <c r="Z139" s="93"/>
    </row>
    <row r="140" spans="1:26" x14ac:dyDescent="0.25">
      <c r="A140" s="106">
        <v>115666</v>
      </c>
      <c r="B140" s="106" t="s">
        <v>263</v>
      </c>
      <c r="C140" s="106" t="s">
        <v>44</v>
      </c>
      <c r="D140" s="106" t="s">
        <v>264</v>
      </c>
      <c r="E140" s="106" t="s">
        <v>34</v>
      </c>
      <c r="F140" s="106" t="s">
        <v>46</v>
      </c>
      <c r="G140" s="107">
        <v>43831</v>
      </c>
      <c r="H140" s="107">
        <v>44196</v>
      </c>
      <c r="I140" s="106" t="s">
        <v>247</v>
      </c>
      <c r="J140" s="106" t="s">
        <v>77</v>
      </c>
      <c r="K140" s="104"/>
      <c r="L140" s="88" t="s">
        <v>1377</v>
      </c>
      <c r="M140" s="59" t="s">
        <v>44</v>
      </c>
      <c r="N140" s="57" t="s">
        <v>999</v>
      </c>
      <c r="O140" s="88" t="s">
        <v>1369</v>
      </c>
      <c r="P140" s="57" t="s">
        <v>1210</v>
      </c>
      <c r="Q140" s="59" t="s">
        <v>34</v>
      </c>
      <c r="R140" s="57" t="s">
        <v>260</v>
      </c>
      <c r="S140" s="67"/>
      <c r="Z140" s="93"/>
    </row>
    <row r="141" spans="1:26" x14ac:dyDescent="0.25">
      <c r="A141" s="106">
        <v>115665</v>
      </c>
      <c r="B141" s="106" t="s">
        <v>265</v>
      </c>
      <c r="C141" s="106" t="s">
        <v>44</v>
      </c>
      <c r="D141" s="106" t="s">
        <v>260</v>
      </c>
      <c r="E141" s="106" t="s">
        <v>34</v>
      </c>
      <c r="F141" s="106" t="s">
        <v>46</v>
      </c>
      <c r="G141" s="107">
        <v>43831</v>
      </c>
      <c r="H141" s="107">
        <v>44196</v>
      </c>
      <c r="I141" s="106" t="s">
        <v>247</v>
      </c>
      <c r="J141" s="106" t="s">
        <v>77</v>
      </c>
      <c r="K141" s="105"/>
      <c r="L141" s="88" t="s">
        <v>1373</v>
      </c>
      <c r="M141" s="59" t="s">
        <v>44</v>
      </c>
      <c r="N141" s="57" t="s">
        <v>997</v>
      </c>
      <c r="O141" s="88" t="s">
        <v>1369</v>
      </c>
      <c r="P141" s="57" t="s">
        <v>1210</v>
      </c>
      <c r="Q141" s="59" t="s">
        <v>34</v>
      </c>
      <c r="R141" s="57" t="s">
        <v>253</v>
      </c>
      <c r="S141" s="67"/>
      <c r="Z141" s="93"/>
    </row>
    <row r="142" spans="1:26" x14ac:dyDescent="0.25">
      <c r="A142" s="106">
        <v>115664</v>
      </c>
      <c r="B142" s="106" t="s">
        <v>266</v>
      </c>
      <c r="C142" s="106" t="s">
        <v>58</v>
      </c>
      <c r="D142" s="106" t="s">
        <v>267</v>
      </c>
      <c r="E142" s="106" t="s">
        <v>34</v>
      </c>
      <c r="F142" s="106" t="s">
        <v>46</v>
      </c>
      <c r="G142" s="107">
        <v>43922</v>
      </c>
      <c r="H142" s="107">
        <v>44135</v>
      </c>
      <c r="I142" s="106" t="s">
        <v>247</v>
      </c>
      <c r="J142" s="106" t="s">
        <v>77</v>
      </c>
      <c r="K142" s="105"/>
      <c r="L142" s="88" t="s">
        <v>1368</v>
      </c>
      <c r="M142" s="59" t="s">
        <v>44</v>
      </c>
      <c r="N142" s="57" t="s">
        <v>837</v>
      </c>
      <c r="O142" s="88" t="s">
        <v>1369</v>
      </c>
      <c r="P142" s="57" t="s">
        <v>1210</v>
      </c>
      <c r="Q142" s="59" t="s">
        <v>34</v>
      </c>
      <c r="R142" s="57" t="s">
        <v>246</v>
      </c>
      <c r="S142" s="67"/>
      <c r="Z142" s="93"/>
    </row>
    <row r="143" spans="1:26" x14ac:dyDescent="0.25">
      <c r="A143" s="106">
        <v>115663</v>
      </c>
      <c r="B143" s="106" t="s">
        <v>268</v>
      </c>
      <c r="C143" s="106" t="s">
        <v>44</v>
      </c>
      <c r="D143" s="106" t="s">
        <v>256</v>
      </c>
      <c r="E143" s="106" t="s">
        <v>34</v>
      </c>
      <c r="F143" s="106" t="s">
        <v>46</v>
      </c>
      <c r="G143" s="107">
        <v>43831</v>
      </c>
      <c r="H143" s="107">
        <v>44196</v>
      </c>
      <c r="I143" s="106" t="s">
        <v>247</v>
      </c>
      <c r="J143" s="106" t="s">
        <v>77</v>
      </c>
      <c r="K143" s="105"/>
      <c r="L143" s="88" t="s">
        <v>1370</v>
      </c>
      <c r="M143" s="59" t="s">
        <v>44</v>
      </c>
      <c r="N143" s="57" t="s">
        <v>995</v>
      </c>
      <c r="O143" s="88" t="s">
        <v>1369</v>
      </c>
      <c r="P143" s="57" t="s">
        <v>1210</v>
      </c>
      <c r="Q143" s="59" t="s">
        <v>34</v>
      </c>
      <c r="R143" s="57" t="s">
        <v>249</v>
      </c>
      <c r="S143" s="67"/>
      <c r="Z143" s="93"/>
    </row>
    <row r="144" spans="1:26" x14ac:dyDescent="0.25">
      <c r="A144" s="106">
        <v>115668</v>
      </c>
      <c r="B144" s="106" t="s">
        <v>269</v>
      </c>
      <c r="C144" s="106" t="s">
        <v>44</v>
      </c>
      <c r="D144" s="106" t="s">
        <v>270</v>
      </c>
      <c r="E144" s="106" t="s">
        <v>34</v>
      </c>
      <c r="F144" s="106" t="s">
        <v>46</v>
      </c>
      <c r="G144" s="107">
        <v>43831</v>
      </c>
      <c r="H144" s="107">
        <v>44196</v>
      </c>
      <c r="I144" s="106" t="s">
        <v>247</v>
      </c>
      <c r="J144" s="106" t="s">
        <v>77</v>
      </c>
      <c r="K144" s="105"/>
      <c r="L144" s="88" t="s">
        <v>1383</v>
      </c>
      <c r="M144" s="59" t="s">
        <v>44</v>
      </c>
      <c r="N144" s="57" t="s">
        <v>841</v>
      </c>
      <c r="O144" s="88" t="s">
        <v>1369</v>
      </c>
      <c r="P144" s="57" t="s">
        <v>1210</v>
      </c>
      <c r="Q144" s="59" t="s">
        <v>34</v>
      </c>
      <c r="R144" s="57" t="s">
        <v>272</v>
      </c>
      <c r="S144" s="67"/>
      <c r="Z144" s="93"/>
    </row>
    <row r="145" spans="1:26" x14ac:dyDescent="0.25">
      <c r="A145" s="106">
        <v>115667</v>
      </c>
      <c r="B145" s="106" t="s">
        <v>271</v>
      </c>
      <c r="C145" s="106" t="s">
        <v>44</v>
      </c>
      <c r="D145" s="106" t="s">
        <v>272</v>
      </c>
      <c r="E145" s="106" t="s">
        <v>34</v>
      </c>
      <c r="F145" s="106" t="s">
        <v>46</v>
      </c>
      <c r="G145" s="107">
        <v>43831</v>
      </c>
      <c r="H145" s="107">
        <v>44196</v>
      </c>
      <c r="I145" s="106" t="s">
        <v>247</v>
      </c>
      <c r="J145" s="106" t="s">
        <v>77</v>
      </c>
      <c r="K145" s="105"/>
      <c r="L145" s="88" t="s">
        <v>1375</v>
      </c>
      <c r="M145" s="59" t="s">
        <v>44</v>
      </c>
      <c r="N145" s="57" t="s">
        <v>839</v>
      </c>
      <c r="O145" s="88" t="s">
        <v>1369</v>
      </c>
      <c r="P145" s="57" t="s">
        <v>1210</v>
      </c>
      <c r="Q145" s="59" t="s">
        <v>34</v>
      </c>
      <c r="R145" s="57" t="s">
        <v>256</v>
      </c>
      <c r="S145" s="67"/>
      <c r="Z145" s="93"/>
    </row>
    <row r="146" spans="1:26" x14ac:dyDescent="0.25">
      <c r="A146" s="106">
        <v>115676</v>
      </c>
      <c r="B146" s="106" t="s">
        <v>273</v>
      </c>
      <c r="C146" s="106" t="s">
        <v>44</v>
      </c>
      <c r="D146" s="106" t="s">
        <v>274</v>
      </c>
      <c r="E146" s="106" t="s">
        <v>34</v>
      </c>
      <c r="F146" s="106" t="s">
        <v>46</v>
      </c>
      <c r="G146" s="107">
        <v>43831</v>
      </c>
      <c r="H146" s="107">
        <v>44196</v>
      </c>
      <c r="I146" s="106" t="s">
        <v>247</v>
      </c>
      <c r="J146" s="106" t="s">
        <v>77</v>
      </c>
      <c r="K146" s="105"/>
      <c r="L146" s="88" t="s">
        <v>1379</v>
      </c>
      <c r="M146" s="59" t="s">
        <v>44</v>
      </c>
      <c r="N146" s="57" t="s">
        <v>959</v>
      </c>
      <c r="O146" s="88" t="s">
        <v>1369</v>
      </c>
      <c r="P146" s="57" t="s">
        <v>1210</v>
      </c>
      <c r="Q146" s="59" t="s">
        <v>34</v>
      </c>
      <c r="R146" s="57" t="s">
        <v>264</v>
      </c>
      <c r="S146" s="67"/>
      <c r="Z146" s="93"/>
    </row>
    <row r="147" spans="1:26" x14ac:dyDescent="0.25">
      <c r="A147" s="106">
        <v>114378</v>
      </c>
      <c r="B147" s="106" t="s">
        <v>275</v>
      </c>
      <c r="C147" s="106" t="s">
        <v>44</v>
      </c>
      <c r="D147" s="106" t="s">
        <v>276</v>
      </c>
      <c r="E147" s="106" t="s">
        <v>34</v>
      </c>
      <c r="F147" s="106" t="s">
        <v>46</v>
      </c>
      <c r="G147" s="107">
        <v>43832</v>
      </c>
      <c r="H147" s="107">
        <v>44196</v>
      </c>
      <c r="I147" s="106" t="s">
        <v>277</v>
      </c>
      <c r="J147" s="106" t="s">
        <v>77</v>
      </c>
      <c r="K147" s="105"/>
      <c r="L147" s="88" t="s">
        <v>1384</v>
      </c>
      <c r="M147" s="59" t="s">
        <v>44</v>
      </c>
      <c r="N147" s="57" t="s">
        <v>842</v>
      </c>
      <c r="O147" s="88" t="s">
        <v>1369</v>
      </c>
      <c r="P147" s="57" t="s">
        <v>1210</v>
      </c>
      <c r="Q147" s="59" t="s">
        <v>34</v>
      </c>
      <c r="R147" s="57" t="s">
        <v>274</v>
      </c>
      <c r="S147" s="67"/>
      <c r="Z147" s="93"/>
    </row>
    <row r="148" spans="1:26" x14ac:dyDescent="0.25">
      <c r="A148" s="106">
        <v>114601</v>
      </c>
      <c r="B148" s="106" t="s">
        <v>278</v>
      </c>
      <c r="C148" s="106" t="s">
        <v>44</v>
      </c>
      <c r="D148" s="106" t="s">
        <v>276</v>
      </c>
      <c r="E148" s="106" t="s">
        <v>34</v>
      </c>
      <c r="F148" s="106" t="s">
        <v>46</v>
      </c>
      <c r="G148" s="107">
        <v>43832</v>
      </c>
      <c r="H148" s="107">
        <v>44196</v>
      </c>
      <c r="I148" s="106" t="s">
        <v>277</v>
      </c>
      <c r="J148" s="106" t="s">
        <v>77</v>
      </c>
      <c r="K148" s="105"/>
      <c r="L148" s="88" t="s">
        <v>1372</v>
      </c>
      <c r="M148" s="59" t="s">
        <v>125</v>
      </c>
      <c r="N148" s="57" t="s">
        <v>838</v>
      </c>
      <c r="O148" s="88" t="s">
        <v>1369</v>
      </c>
      <c r="P148" s="57" t="s">
        <v>1210</v>
      </c>
      <c r="Q148" s="59" t="s">
        <v>34</v>
      </c>
      <c r="R148" s="57" t="s">
        <v>253</v>
      </c>
      <c r="S148" s="67"/>
      <c r="Z148" s="93"/>
    </row>
    <row r="149" spans="1:26" x14ac:dyDescent="0.25">
      <c r="A149" s="106">
        <v>114554</v>
      </c>
      <c r="B149" s="106" t="s">
        <v>279</v>
      </c>
      <c r="C149" s="106" t="s">
        <v>58</v>
      </c>
      <c r="D149" s="106" t="s">
        <v>280</v>
      </c>
      <c r="E149" s="106" t="s">
        <v>34</v>
      </c>
      <c r="F149" s="106" t="s">
        <v>46</v>
      </c>
      <c r="G149" s="107">
        <v>43922</v>
      </c>
      <c r="H149" s="107">
        <v>44150</v>
      </c>
      <c r="I149" s="106" t="s">
        <v>277</v>
      </c>
      <c r="J149" s="106" t="s">
        <v>77</v>
      </c>
      <c r="K149" s="105"/>
      <c r="L149" s="88" t="s">
        <v>1376</v>
      </c>
      <c r="M149" s="59" t="s">
        <v>44</v>
      </c>
      <c r="N149" s="57" t="s">
        <v>840</v>
      </c>
      <c r="O149" s="88" t="s">
        <v>1369</v>
      </c>
      <c r="P149" s="57" t="s">
        <v>1210</v>
      </c>
      <c r="Q149" s="59" t="s">
        <v>34</v>
      </c>
      <c r="R149" s="57" t="s">
        <v>75</v>
      </c>
      <c r="S149" s="67"/>
      <c r="Z149" s="93"/>
    </row>
    <row r="150" spans="1:26" x14ac:dyDescent="0.25">
      <c r="A150" s="106">
        <v>114553</v>
      </c>
      <c r="B150" s="106" t="s">
        <v>281</v>
      </c>
      <c r="C150" s="106" t="s">
        <v>58</v>
      </c>
      <c r="D150" s="106" t="s">
        <v>282</v>
      </c>
      <c r="E150" s="106" t="s">
        <v>34</v>
      </c>
      <c r="F150" s="106" t="s">
        <v>46</v>
      </c>
      <c r="G150" s="107">
        <v>43922</v>
      </c>
      <c r="H150" s="107">
        <v>44150</v>
      </c>
      <c r="I150" s="106" t="s">
        <v>277</v>
      </c>
      <c r="J150" s="106" t="s">
        <v>77</v>
      </c>
      <c r="K150" s="105"/>
      <c r="L150" s="88" t="s">
        <v>1381</v>
      </c>
      <c r="M150" s="59" t="s">
        <v>44</v>
      </c>
      <c r="N150" s="57" t="s">
        <v>1002</v>
      </c>
      <c r="O150" s="88" t="s">
        <v>1369</v>
      </c>
      <c r="P150" s="57" t="s">
        <v>1210</v>
      </c>
      <c r="Q150" s="59" t="s">
        <v>34</v>
      </c>
      <c r="R150" s="57" t="s">
        <v>256</v>
      </c>
      <c r="S150" s="67"/>
      <c r="Z150" s="93"/>
    </row>
    <row r="151" spans="1:26" x14ac:dyDescent="0.25">
      <c r="A151" s="106">
        <v>114412</v>
      </c>
      <c r="B151" s="106" t="s">
        <v>283</v>
      </c>
      <c r="C151" s="106" t="s">
        <v>58</v>
      </c>
      <c r="D151" s="106" t="s">
        <v>284</v>
      </c>
      <c r="E151" s="106" t="s">
        <v>34</v>
      </c>
      <c r="F151" s="106" t="s">
        <v>46</v>
      </c>
      <c r="G151" s="107">
        <v>43922</v>
      </c>
      <c r="H151" s="107">
        <v>44150</v>
      </c>
      <c r="I151" s="106" t="s">
        <v>277</v>
      </c>
      <c r="J151" s="106" t="s">
        <v>77</v>
      </c>
      <c r="K151" s="105"/>
      <c r="L151" s="88" t="s">
        <v>1371</v>
      </c>
      <c r="M151" s="59" t="s">
        <v>44</v>
      </c>
      <c r="N151" s="57" t="s">
        <v>996</v>
      </c>
      <c r="O151" s="88" t="s">
        <v>1369</v>
      </c>
      <c r="P151" s="57" t="s">
        <v>1210</v>
      </c>
      <c r="Q151" s="59" t="s">
        <v>34</v>
      </c>
      <c r="R151" s="57" t="s">
        <v>251</v>
      </c>
      <c r="S151" s="67"/>
      <c r="Z151" s="93"/>
    </row>
    <row r="152" spans="1:26" x14ac:dyDescent="0.25">
      <c r="A152" s="106">
        <v>114410</v>
      </c>
      <c r="B152" s="106" t="s">
        <v>285</v>
      </c>
      <c r="C152" s="106" t="s">
        <v>58</v>
      </c>
      <c r="D152" s="106" t="s">
        <v>286</v>
      </c>
      <c r="E152" s="106" t="s">
        <v>34</v>
      </c>
      <c r="F152" s="106" t="s">
        <v>46</v>
      </c>
      <c r="G152" s="107">
        <v>43922</v>
      </c>
      <c r="H152" s="107">
        <v>44150</v>
      </c>
      <c r="I152" s="106" t="s">
        <v>277</v>
      </c>
      <c r="J152" s="106" t="s">
        <v>77</v>
      </c>
      <c r="K152" s="105"/>
      <c r="L152" s="88" t="s">
        <v>1271</v>
      </c>
      <c r="M152" s="59" t="s">
        <v>58</v>
      </c>
      <c r="N152" s="57" t="s">
        <v>1146</v>
      </c>
      <c r="O152" s="88" t="s">
        <v>1386</v>
      </c>
      <c r="P152" s="57" t="s">
        <v>741</v>
      </c>
      <c r="Q152" s="59" t="s">
        <v>34</v>
      </c>
      <c r="R152" s="57" t="s">
        <v>280</v>
      </c>
      <c r="S152" s="67"/>
      <c r="Z152" s="93"/>
    </row>
    <row r="153" spans="1:26" x14ac:dyDescent="0.25">
      <c r="A153" s="106">
        <v>114403</v>
      </c>
      <c r="B153" s="106" t="s">
        <v>287</v>
      </c>
      <c r="C153" s="106" t="s">
        <v>58</v>
      </c>
      <c r="D153" s="106" t="s">
        <v>286</v>
      </c>
      <c r="E153" s="106" t="s">
        <v>34</v>
      </c>
      <c r="F153" s="106" t="s">
        <v>46</v>
      </c>
      <c r="G153" s="107">
        <v>43922</v>
      </c>
      <c r="H153" s="107">
        <v>44150</v>
      </c>
      <c r="I153" s="106" t="s">
        <v>277</v>
      </c>
      <c r="J153" s="106" t="s">
        <v>77</v>
      </c>
      <c r="K153" s="105"/>
      <c r="L153" s="88" t="s">
        <v>1408</v>
      </c>
      <c r="M153" s="59" t="s">
        <v>58</v>
      </c>
      <c r="N153" s="57" t="s">
        <v>1159</v>
      </c>
      <c r="O153" s="88" t="s">
        <v>1386</v>
      </c>
      <c r="P153" s="57" t="s">
        <v>741</v>
      </c>
      <c r="Q153" s="59" t="s">
        <v>34</v>
      </c>
      <c r="R153" s="57" t="s">
        <v>319</v>
      </c>
      <c r="S153" s="67"/>
      <c r="Z153" s="93"/>
    </row>
    <row r="154" spans="1:26" x14ac:dyDescent="0.25">
      <c r="A154" s="106">
        <v>114402</v>
      </c>
      <c r="B154" s="106" t="s">
        <v>288</v>
      </c>
      <c r="C154" s="106" t="s">
        <v>58</v>
      </c>
      <c r="D154" s="106" t="s">
        <v>289</v>
      </c>
      <c r="E154" s="106" t="s">
        <v>34</v>
      </c>
      <c r="F154" s="106" t="s">
        <v>46</v>
      </c>
      <c r="G154" s="107">
        <v>43922</v>
      </c>
      <c r="H154" s="107">
        <v>44104</v>
      </c>
      <c r="I154" s="106" t="s">
        <v>277</v>
      </c>
      <c r="J154" s="106" t="s">
        <v>77</v>
      </c>
      <c r="K154" s="105"/>
      <c r="L154" s="88" t="s">
        <v>1406</v>
      </c>
      <c r="M154" s="59" t="s">
        <v>58</v>
      </c>
      <c r="N154" s="57" t="s">
        <v>1164</v>
      </c>
      <c r="O154" s="88" t="s">
        <v>1386</v>
      </c>
      <c r="P154" s="57" t="s">
        <v>741</v>
      </c>
      <c r="Q154" s="59" t="s">
        <v>34</v>
      </c>
      <c r="R154" s="57" t="s">
        <v>315</v>
      </c>
      <c r="S154" s="67"/>
      <c r="Z154" s="93"/>
    </row>
    <row r="155" spans="1:26" x14ac:dyDescent="0.25">
      <c r="A155" s="106">
        <v>114384</v>
      </c>
      <c r="B155" s="106" t="s">
        <v>290</v>
      </c>
      <c r="C155" s="106" t="s">
        <v>58</v>
      </c>
      <c r="D155" s="106" t="s">
        <v>291</v>
      </c>
      <c r="E155" s="106" t="s">
        <v>34</v>
      </c>
      <c r="F155" s="106" t="s">
        <v>46</v>
      </c>
      <c r="G155" s="107">
        <v>43922</v>
      </c>
      <c r="H155" s="107">
        <v>44104</v>
      </c>
      <c r="I155" s="106" t="s">
        <v>277</v>
      </c>
      <c r="J155" s="106" t="s">
        <v>48</v>
      </c>
      <c r="K155" s="105"/>
      <c r="L155" s="88" t="s">
        <v>1385</v>
      </c>
      <c r="M155" s="59" t="s">
        <v>44</v>
      </c>
      <c r="N155" s="57" t="s">
        <v>843</v>
      </c>
      <c r="O155" s="88" t="s">
        <v>1386</v>
      </c>
      <c r="P155" s="57" t="s">
        <v>741</v>
      </c>
      <c r="Q155" s="59" t="s">
        <v>34</v>
      </c>
      <c r="R155" s="57" t="s">
        <v>276</v>
      </c>
      <c r="S155" s="67"/>
      <c r="Z155" s="93"/>
    </row>
    <row r="156" spans="1:26" x14ac:dyDescent="0.25">
      <c r="A156" s="106">
        <v>114552</v>
      </c>
      <c r="B156" s="106" t="s">
        <v>292</v>
      </c>
      <c r="C156" s="106" t="s">
        <v>58</v>
      </c>
      <c r="D156" s="106" t="s">
        <v>293</v>
      </c>
      <c r="E156" s="106" t="s">
        <v>34</v>
      </c>
      <c r="F156" s="106" t="s">
        <v>46</v>
      </c>
      <c r="G156" s="107">
        <v>43922</v>
      </c>
      <c r="H156" s="107">
        <v>44150</v>
      </c>
      <c r="I156" s="106" t="s">
        <v>277</v>
      </c>
      <c r="J156" s="106" t="s">
        <v>77</v>
      </c>
      <c r="K156" s="105"/>
      <c r="L156" s="88" t="s">
        <v>1394</v>
      </c>
      <c r="M156" s="59" t="s">
        <v>58</v>
      </c>
      <c r="N156" s="57" t="s">
        <v>1153</v>
      </c>
      <c r="O156" s="88" t="s">
        <v>1386</v>
      </c>
      <c r="P156" s="57" t="s">
        <v>741</v>
      </c>
      <c r="Q156" s="59" t="s">
        <v>34</v>
      </c>
      <c r="R156" s="57" t="s">
        <v>293</v>
      </c>
      <c r="S156" s="67"/>
      <c r="Z156" s="93"/>
    </row>
    <row r="157" spans="1:26" x14ac:dyDescent="0.25">
      <c r="A157" s="106">
        <v>114379</v>
      </c>
      <c r="B157" s="106" t="s">
        <v>294</v>
      </c>
      <c r="C157" s="106" t="s">
        <v>58</v>
      </c>
      <c r="D157" s="106" t="s">
        <v>295</v>
      </c>
      <c r="E157" s="106" t="s">
        <v>34</v>
      </c>
      <c r="F157" s="106" t="s">
        <v>46</v>
      </c>
      <c r="G157" s="107">
        <v>43922</v>
      </c>
      <c r="H157" s="107">
        <v>44104</v>
      </c>
      <c r="I157" s="106" t="s">
        <v>277</v>
      </c>
      <c r="J157" s="106" t="s">
        <v>77</v>
      </c>
      <c r="K157" s="105"/>
      <c r="L157" s="88" t="s">
        <v>1395</v>
      </c>
      <c r="M157" s="59" t="s">
        <v>58</v>
      </c>
      <c r="N157" s="57" t="s">
        <v>1156</v>
      </c>
      <c r="O157" s="88" t="s">
        <v>1386</v>
      </c>
      <c r="P157" s="57" t="s">
        <v>741</v>
      </c>
      <c r="Q157" s="59" t="s">
        <v>34</v>
      </c>
      <c r="R157" s="57" t="s">
        <v>295</v>
      </c>
      <c r="S157" s="67"/>
      <c r="Z157" s="93"/>
    </row>
    <row r="158" spans="1:26" x14ac:dyDescent="0.25">
      <c r="A158" s="106">
        <v>114377</v>
      </c>
      <c r="B158" s="106" t="s">
        <v>296</v>
      </c>
      <c r="C158" s="106" t="s">
        <v>58</v>
      </c>
      <c r="D158" s="106" t="s">
        <v>293</v>
      </c>
      <c r="E158" s="106" t="s">
        <v>34</v>
      </c>
      <c r="F158" s="106" t="s">
        <v>46</v>
      </c>
      <c r="G158" s="107">
        <v>43952</v>
      </c>
      <c r="H158" s="107">
        <v>44104</v>
      </c>
      <c r="I158" s="106" t="s">
        <v>277</v>
      </c>
      <c r="J158" s="106" t="s">
        <v>48</v>
      </c>
      <c r="K158" s="105"/>
      <c r="L158" s="88" t="s">
        <v>1391</v>
      </c>
      <c r="M158" s="59" t="s">
        <v>58</v>
      </c>
      <c r="N158" s="57" t="s">
        <v>1150</v>
      </c>
      <c r="O158" s="88" t="s">
        <v>1386</v>
      </c>
      <c r="P158" s="57" t="s">
        <v>741</v>
      </c>
      <c r="Q158" s="59" t="s">
        <v>34</v>
      </c>
      <c r="R158" s="57" t="s">
        <v>286</v>
      </c>
      <c r="S158" s="67"/>
      <c r="Z158" s="93"/>
    </row>
    <row r="159" spans="1:26" x14ac:dyDescent="0.25">
      <c r="A159" s="106">
        <v>114602</v>
      </c>
      <c r="B159" s="106" t="s">
        <v>297</v>
      </c>
      <c r="C159" s="106" t="s">
        <v>58</v>
      </c>
      <c r="D159" s="106" t="s">
        <v>298</v>
      </c>
      <c r="E159" s="106" t="s">
        <v>34</v>
      </c>
      <c r="F159" s="106" t="s">
        <v>46</v>
      </c>
      <c r="G159" s="107">
        <v>44013</v>
      </c>
      <c r="H159" s="107">
        <v>44081</v>
      </c>
      <c r="I159" s="106" t="s">
        <v>277</v>
      </c>
      <c r="J159" s="106" t="s">
        <v>77</v>
      </c>
      <c r="K159" s="105"/>
      <c r="L159" s="88" t="s">
        <v>1397</v>
      </c>
      <c r="M159" s="59" t="s">
        <v>58</v>
      </c>
      <c r="N159" s="57" t="s">
        <v>1155</v>
      </c>
      <c r="O159" s="88" t="s">
        <v>1386</v>
      </c>
      <c r="P159" s="57" t="s">
        <v>741</v>
      </c>
      <c r="Q159" s="59" t="s">
        <v>34</v>
      </c>
      <c r="R159" s="57" t="s">
        <v>720</v>
      </c>
      <c r="S159" s="67"/>
      <c r="Z159" s="93"/>
    </row>
    <row r="160" spans="1:26" x14ac:dyDescent="0.25">
      <c r="A160" s="106">
        <v>114619</v>
      </c>
      <c r="B160" s="106" t="s">
        <v>299</v>
      </c>
      <c r="C160" s="106" t="s">
        <v>58</v>
      </c>
      <c r="D160" s="106" t="s">
        <v>300</v>
      </c>
      <c r="E160" s="106" t="s">
        <v>34</v>
      </c>
      <c r="F160" s="106" t="s">
        <v>46</v>
      </c>
      <c r="G160" s="107">
        <v>43922</v>
      </c>
      <c r="H160" s="107">
        <v>44104</v>
      </c>
      <c r="I160" s="106" t="s">
        <v>277</v>
      </c>
      <c r="J160" s="106" t="s">
        <v>48</v>
      </c>
      <c r="K160" s="105"/>
      <c r="L160" s="88" t="s">
        <v>1390</v>
      </c>
      <c r="M160" s="59" t="s">
        <v>58</v>
      </c>
      <c r="N160" s="57" t="s">
        <v>1149</v>
      </c>
      <c r="O160" s="88" t="s">
        <v>1386</v>
      </c>
      <c r="P160" s="57" t="s">
        <v>741</v>
      </c>
      <c r="Q160" s="59" t="s">
        <v>34</v>
      </c>
      <c r="R160" s="57" t="s">
        <v>286</v>
      </c>
      <c r="S160" s="67"/>
      <c r="Z160" s="93"/>
    </row>
    <row r="161" spans="1:26" x14ac:dyDescent="0.25">
      <c r="A161" s="106">
        <v>114376</v>
      </c>
      <c r="B161" s="106" t="s">
        <v>301</v>
      </c>
      <c r="C161" s="106" t="s">
        <v>58</v>
      </c>
      <c r="D161" s="106" t="s">
        <v>302</v>
      </c>
      <c r="E161" s="106" t="s">
        <v>34</v>
      </c>
      <c r="F161" s="106" t="s">
        <v>46</v>
      </c>
      <c r="G161" s="107">
        <v>43922</v>
      </c>
      <c r="H161" s="107">
        <v>44150</v>
      </c>
      <c r="I161" s="106" t="s">
        <v>277</v>
      </c>
      <c r="J161" s="106" t="s">
        <v>77</v>
      </c>
      <c r="K161" s="105"/>
      <c r="L161" s="88" t="s">
        <v>1403</v>
      </c>
      <c r="M161" s="59" t="s">
        <v>58</v>
      </c>
      <c r="N161" s="57" t="s">
        <v>952</v>
      </c>
      <c r="O161" s="88" t="s">
        <v>1386</v>
      </c>
      <c r="P161" s="57" t="s">
        <v>741</v>
      </c>
      <c r="Q161" s="59" t="s">
        <v>34</v>
      </c>
      <c r="R161" s="57" t="s">
        <v>310</v>
      </c>
      <c r="S161" s="67"/>
      <c r="Z161" s="93"/>
    </row>
    <row r="162" spans="1:26" x14ac:dyDescent="0.25">
      <c r="A162" s="106">
        <v>114551</v>
      </c>
      <c r="B162" s="106" t="s">
        <v>303</v>
      </c>
      <c r="C162" s="106" t="s">
        <v>58</v>
      </c>
      <c r="D162" s="106" t="s">
        <v>304</v>
      </c>
      <c r="E162" s="106" t="s">
        <v>34</v>
      </c>
      <c r="F162" s="106" t="s">
        <v>46</v>
      </c>
      <c r="G162" s="107">
        <v>43922</v>
      </c>
      <c r="H162" s="107">
        <v>44150</v>
      </c>
      <c r="I162" s="106" t="s">
        <v>277</v>
      </c>
      <c r="J162" s="106" t="s">
        <v>48</v>
      </c>
      <c r="K162" s="105"/>
      <c r="L162" s="88" t="s">
        <v>1400</v>
      </c>
      <c r="M162" s="59" t="s">
        <v>58</v>
      </c>
      <c r="N162" s="57" t="s">
        <v>1159</v>
      </c>
      <c r="O162" s="88" t="s">
        <v>1386</v>
      </c>
      <c r="P162" s="57" t="s">
        <v>741</v>
      </c>
      <c r="Q162" s="59" t="s">
        <v>34</v>
      </c>
      <c r="R162" s="57" t="s">
        <v>304</v>
      </c>
      <c r="S162" s="67"/>
      <c r="Z162" s="93"/>
    </row>
    <row r="163" spans="1:26" x14ac:dyDescent="0.25">
      <c r="A163" s="106">
        <v>115707</v>
      </c>
      <c r="B163" s="106" t="s">
        <v>305</v>
      </c>
      <c r="C163" s="106" t="s">
        <v>58</v>
      </c>
      <c r="D163" s="106" t="s">
        <v>306</v>
      </c>
      <c r="E163" s="106" t="s">
        <v>34</v>
      </c>
      <c r="F163" s="106" t="s">
        <v>46</v>
      </c>
      <c r="G163" s="107">
        <v>43922</v>
      </c>
      <c r="H163" s="107">
        <v>44104</v>
      </c>
      <c r="I163" s="106" t="s">
        <v>277</v>
      </c>
      <c r="J163" s="106" t="s">
        <v>77</v>
      </c>
      <c r="K163" s="105"/>
      <c r="L163" s="88" t="s">
        <v>1399</v>
      </c>
      <c r="M163" s="59" t="s">
        <v>58</v>
      </c>
      <c r="N163" s="57" t="s">
        <v>1158</v>
      </c>
      <c r="O163" s="88" t="s">
        <v>1386</v>
      </c>
      <c r="P163" s="57" t="s">
        <v>741</v>
      </c>
      <c r="Q163" s="59" t="s">
        <v>34</v>
      </c>
      <c r="R163" s="57" t="s">
        <v>302</v>
      </c>
      <c r="S163" s="67"/>
      <c r="Z163" s="93"/>
    </row>
    <row r="164" spans="1:26" x14ac:dyDescent="0.25">
      <c r="A164" s="106">
        <v>115638</v>
      </c>
      <c r="B164" s="106" t="s">
        <v>307</v>
      </c>
      <c r="C164" s="106" t="s">
        <v>58</v>
      </c>
      <c r="D164" s="106" t="s">
        <v>308</v>
      </c>
      <c r="E164" s="106" t="s">
        <v>34</v>
      </c>
      <c r="F164" s="106" t="s">
        <v>46</v>
      </c>
      <c r="G164" s="107">
        <v>43922</v>
      </c>
      <c r="H164" s="107">
        <v>44104</v>
      </c>
      <c r="I164" s="106" t="s">
        <v>277</v>
      </c>
      <c r="J164" s="106" t="s">
        <v>77</v>
      </c>
      <c r="K164" s="105"/>
      <c r="L164" s="88" t="s">
        <v>1387</v>
      </c>
      <c r="M164" s="59" t="s">
        <v>44</v>
      </c>
      <c r="N164" s="57" t="s">
        <v>1004</v>
      </c>
      <c r="O164" s="88" t="s">
        <v>1386</v>
      </c>
      <c r="P164" s="57" t="s">
        <v>741</v>
      </c>
      <c r="Q164" s="59" t="s">
        <v>34</v>
      </c>
      <c r="R164" s="57" t="s">
        <v>276</v>
      </c>
      <c r="S164" s="67"/>
      <c r="Z164" s="93"/>
    </row>
    <row r="165" spans="1:26" x14ac:dyDescent="0.25">
      <c r="A165" s="106">
        <v>114664</v>
      </c>
      <c r="B165" s="106" t="s">
        <v>309</v>
      </c>
      <c r="C165" s="106" t="s">
        <v>58</v>
      </c>
      <c r="D165" s="106" t="s">
        <v>310</v>
      </c>
      <c r="E165" s="106" t="s">
        <v>34</v>
      </c>
      <c r="F165" s="106" t="s">
        <v>46</v>
      </c>
      <c r="G165" s="107">
        <v>43922</v>
      </c>
      <c r="H165" s="107">
        <v>44104</v>
      </c>
      <c r="I165" s="106" t="s">
        <v>277</v>
      </c>
      <c r="J165" s="106" t="s">
        <v>48</v>
      </c>
      <c r="K165" s="105"/>
      <c r="L165" s="88" t="s">
        <v>1393</v>
      </c>
      <c r="M165" s="59" t="s">
        <v>58</v>
      </c>
      <c r="N165" s="57" t="s">
        <v>1152</v>
      </c>
      <c r="O165" s="88" t="s">
        <v>1386</v>
      </c>
      <c r="P165" s="57" t="s">
        <v>741</v>
      </c>
      <c r="Q165" s="59" t="s">
        <v>34</v>
      </c>
      <c r="R165" s="57" t="s">
        <v>291</v>
      </c>
      <c r="S165" s="67"/>
      <c r="Z165" s="93"/>
    </row>
    <row r="166" spans="1:26" x14ac:dyDescent="0.25">
      <c r="A166" s="106">
        <v>115706</v>
      </c>
      <c r="B166" s="106" t="s">
        <v>311</v>
      </c>
      <c r="C166" s="106" t="s">
        <v>58</v>
      </c>
      <c r="D166" s="106" t="s">
        <v>306</v>
      </c>
      <c r="E166" s="106" t="s">
        <v>34</v>
      </c>
      <c r="F166" s="106" t="s">
        <v>46</v>
      </c>
      <c r="G166" s="107">
        <v>43922</v>
      </c>
      <c r="H166" s="107">
        <v>44104</v>
      </c>
      <c r="I166" s="106" t="s">
        <v>277</v>
      </c>
      <c r="J166" s="106" t="s">
        <v>77</v>
      </c>
      <c r="K166" s="105"/>
      <c r="L166" s="88" t="s">
        <v>1404</v>
      </c>
      <c r="M166" s="59" t="s">
        <v>58</v>
      </c>
      <c r="N166" s="57" t="s">
        <v>1162</v>
      </c>
      <c r="O166" s="88" t="s">
        <v>1386</v>
      </c>
      <c r="P166" s="57" t="s">
        <v>741</v>
      </c>
      <c r="Q166" s="59" t="s">
        <v>34</v>
      </c>
      <c r="R166" s="57" t="s">
        <v>306</v>
      </c>
      <c r="S166" s="67"/>
      <c r="Z166" s="93"/>
    </row>
    <row r="167" spans="1:26" x14ac:dyDescent="0.25">
      <c r="A167" s="106">
        <v>114603</v>
      </c>
      <c r="B167" s="106" t="s">
        <v>312</v>
      </c>
      <c r="C167" s="106" t="s">
        <v>58</v>
      </c>
      <c r="D167" s="106" t="s">
        <v>313</v>
      </c>
      <c r="E167" s="106" t="s">
        <v>34</v>
      </c>
      <c r="F167" s="106" t="s">
        <v>46</v>
      </c>
      <c r="G167" s="107">
        <v>43922</v>
      </c>
      <c r="H167" s="107">
        <v>44104</v>
      </c>
      <c r="I167" s="106" t="s">
        <v>277</v>
      </c>
      <c r="J167" s="106" t="s">
        <v>48</v>
      </c>
      <c r="K167" s="105"/>
      <c r="L167" s="88" t="s">
        <v>1401</v>
      </c>
      <c r="M167" s="59" t="s">
        <v>58</v>
      </c>
      <c r="N167" s="57" t="s">
        <v>1160</v>
      </c>
      <c r="O167" s="88" t="s">
        <v>1386</v>
      </c>
      <c r="P167" s="57" t="s">
        <v>741</v>
      </c>
      <c r="Q167" s="59" t="s">
        <v>34</v>
      </c>
      <c r="R167" s="57" t="s">
        <v>306</v>
      </c>
      <c r="S167" s="67"/>
      <c r="Z167" s="93"/>
    </row>
    <row r="168" spans="1:26" x14ac:dyDescent="0.25">
      <c r="A168" s="106">
        <v>114618</v>
      </c>
      <c r="B168" s="106" t="s">
        <v>314</v>
      </c>
      <c r="C168" s="106" t="s">
        <v>58</v>
      </c>
      <c r="D168" s="106" t="s">
        <v>315</v>
      </c>
      <c r="E168" s="106" t="s">
        <v>34</v>
      </c>
      <c r="F168" s="106" t="s">
        <v>46</v>
      </c>
      <c r="G168" s="107">
        <v>43922</v>
      </c>
      <c r="H168" s="107">
        <v>44104</v>
      </c>
      <c r="I168" s="106" t="s">
        <v>277</v>
      </c>
      <c r="J168" s="106" t="s">
        <v>48</v>
      </c>
      <c r="K168" s="105"/>
      <c r="L168" s="88" t="s">
        <v>1396</v>
      </c>
      <c r="M168" s="59" t="s">
        <v>58</v>
      </c>
      <c r="N168" s="57" t="s">
        <v>1154</v>
      </c>
      <c r="O168" s="88" t="s">
        <v>1386</v>
      </c>
      <c r="P168" s="57" t="s">
        <v>741</v>
      </c>
      <c r="Q168" s="59" t="s">
        <v>34</v>
      </c>
      <c r="R168" s="57" t="s">
        <v>293</v>
      </c>
      <c r="S168" s="67"/>
      <c r="Z168" s="93"/>
    </row>
    <row r="169" spans="1:26" x14ac:dyDescent="0.25">
      <c r="A169" s="106">
        <v>114606</v>
      </c>
      <c r="B169" s="106" t="s">
        <v>316</v>
      </c>
      <c r="C169" s="106" t="s">
        <v>58</v>
      </c>
      <c r="D169" s="106" t="s">
        <v>317</v>
      </c>
      <c r="E169" s="106" t="s">
        <v>34</v>
      </c>
      <c r="F169" s="106" t="s">
        <v>46</v>
      </c>
      <c r="G169" s="107">
        <v>43922</v>
      </c>
      <c r="H169" s="107">
        <v>44104</v>
      </c>
      <c r="I169" s="106" t="s">
        <v>277</v>
      </c>
      <c r="J169" s="106" t="s">
        <v>77</v>
      </c>
      <c r="K169" s="105"/>
      <c r="L169" s="88" t="s">
        <v>1405</v>
      </c>
      <c r="M169" s="59" t="s">
        <v>58</v>
      </c>
      <c r="N169" s="57" t="s">
        <v>1163</v>
      </c>
      <c r="O169" s="88" t="s">
        <v>1386</v>
      </c>
      <c r="P169" s="57" t="s">
        <v>741</v>
      </c>
      <c r="Q169" s="59" t="s">
        <v>34</v>
      </c>
      <c r="R169" s="57" t="s">
        <v>313</v>
      </c>
      <c r="S169" s="67"/>
      <c r="Z169" s="93"/>
    </row>
    <row r="170" spans="1:26" x14ac:dyDescent="0.25">
      <c r="A170" s="106">
        <v>114604</v>
      </c>
      <c r="B170" s="106" t="s">
        <v>318</v>
      </c>
      <c r="C170" s="106" t="s">
        <v>58</v>
      </c>
      <c r="D170" s="106" t="s">
        <v>319</v>
      </c>
      <c r="E170" s="106" t="s">
        <v>34</v>
      </c>
      <c r="F170" s="106" t="s">
        <v>46</v>
      </c>
      <c r="G170" s="107">
        <v>43922</v>
      </c>
      <c r="H170" s="107">
        <v>44104</v>
      </c>
      <c r="I170" s="106" t="s">
        <v>277</v>
      </c>
      <c r="J170" s="106" t="s">
        <v>48</v>
      </c>
      <c r="K170" s="105"/>
      <c r="L170" s="88" t="s">
        <v>1389</v>
      </c>
      <c r="M170" s="59" t="s">
        <v>58</v>
      </c>
      <c r="N170" s="57" t="s">
        <v>1148</v>
      </c>
      <c r="O170" s="88" t="s">
        <v>1386</v>
      </c>
      <c r="P170" s="57" t="s">
        <v>741</v>
      </c>
      <c r="Q170" s="59" t="s">
        <v>34</v>
      </c>
      <c r="R170" s="57" t="s">
        <v>284</v>
      </c>
      <c r="S170" s="67"/>
      <c r="Z170" s="93"/>
    </row>
    <row r="171" spans="1:26" x14ac:dyDescent="0.25">
      <c r="A171" s="106">
        <v>115774</v>
      </c>
      <c r="B171" s="106" t="s">
        <v>320</v>
      </c>
      <c r="C171" s="106" t="s">
        <v>44</v>
      </c>
      <c r="D171" s="106" t="s">
        <v>321</v>
      </c>
      <c r="E171" s="106" t="s">
        <v>33</v>
      </c>
      <c r="F171" s="106" t="s">
        <v>46</v>
      </c>
      <c r="G171" s="107">
        <v>43831</v>
      </c>
      <c r="H171" s="107">
        <v>44196</v>
      </c>
      <c r="I171" s="106" t="s">
        <v>322</v>
      </c>
      <c r="J171" s="106" t="s">
        <v>77</v>
      </c>
      <c r="K171" s="105"/>
      <c r="L171" s="88" t="s">
        <v>1392</v>
      </c>
      <c r="M171" s="59" t="s">
        <v>58</v>
      </c>
      <c r="N171" s="57" t="s">
        <v>1151</v>
      </c>
      <c r="O171" s="88" t="s">
        <v>1386</v>
      </c>
      <c r="P171" s="57" t="s">
        <v>741</v>
      </c>
      <c r="Q171" s="59" t="s">
        <v>34</v>
      </c>
      <c r="R171" s="57" t="s">
        <v>289</v>
      </c>
      <c r="S171" s="67"/>
      <c r="Z171" s="93"/>
    </row>
    <row r="172" spans="1:26" x14ac:dyDescent="0.25">
      <c r="A172" s="106">
        <v>115773</v>
      </c>
      <c r="B172" s="106" t="s">
        <v>323</v>
      </c>
      <c r="C172" s="106" t="s">
        <v>44</v>
      </c>
      <c r="D172" s="106" t="s">
        <v>324</v>
      </c>
      <c r="E172" s="106" t="s">
        <v>33</v>
      </c>
      <c r="F172" s="106" t="s">
        <v>46</v>
      </c>
      <c r="G172" s="107">
        <v>43831</v>
      </c>
      <c r="H172" s="107">
        <v>44196</v>
      </c>
      <c r="I172" s="106" t="s">
        <v>322</v>
      </c>
      <c r="J172" s="106" t="s">
        <v>77</v>
      </c>
      <c r="K172" s="105"/>
      <c r="L172" s="88" t="s">
        <v>1407</v>
      </c>
      <c r="M172" s="59" t="s">
        <v>58</v>
      </c>
      <c r="N172" s="57" t="s">
        <v>1165</v>
      </c>
      <c r="O172" s="88" t="s">
        <v>1386</v>
      </c>
      <c r="P172" s="57" t="s">
        <v>741</v>
      </c>
      <c r="Q172" s="59" t="s">
        <v>34</v>
      </c>
      <c r="R172" s="57" t="s">
        <v>317</v>
      </c>
      <c r="S172" s="67"/>
      <c r="Z172" s="93"/>
    </row>
    <row r="173" spans="1:26" x14ac:dyDescent="0.25">
      <c r="A173" s="106">
        <v>115574</v>
      </c>
      <c r="B173" s="106" t="s">
        <v>325</v>
      </c>
      <c r="C173" s="106" t="s">
        <v>44</v>
      </c>
      <c r="D173" s="106" t="s">
        <v>326</v>
      </c>
      <c r="E173" s="106" t="s">
        <v>33</v>
      </c>
      <c r="F173" s="106" t="s">
        <v>46</v>
      </c>
      <c r="G173" s="107">
        <v>43831</v>
      </c>
      <c r="H173" s="107">
        <v>44196</v>
      </c>
      <c r="I173" s="106" t="s">
        <v>322</v>
      </c>
      <c r="J173" s="106" t="s">
        <v>77</v>
      </c>
      <c r="K173" s="105"/>
      <c r="L173" s="88" t="s">
        <v>1388</v>
      </c>
      <c r="M173" s="59" t="s">
        <v>58</v>
      </c>
      <c r="N173" s="57" t="s">
        <v>1147</v>
      </c>
      <c r="O173" s="88" t="s">
        <v>1386</v>
      </c>
      <c r="P173" s="57" t="s">
        <v>741</v>
      </c>
      <c r="Q173" s="59" t="s">
        <v>34</v>
      </c>
      <c r="R173" s="57" t="s">
        <v>282</v>
      </c>
      <c r="S173" s="67"/>
      <c r="Z173" s="93"/>
    </row>
    <row r="174" spans="1:26" x14ac:dyDescent="0.25">
      <c r="A174" s="106">
        <v>115826</v>
      </c>
      <c r="B174" s="106" t="s">
        <v>327</v>
      </c>
      <c r="C174" s="106" t="s">
        <v>44</v>
      </c>
      <c r="D174" s="106" t="s">
        <v>326</v>
      </c>
      <c r="E174" s="106" t="s">
        <v>33</v>
      </c>
      <c r="F174" s="106" t="s">
        <v>46</v>
      </c>
      <c r="G174" s="107">
        <v>43831</v>
      </c>
      <c r="H174" s="107">
        <v>44196</v>
      </c>
      <c r="I174" s="106" t="s">
        <v>322</v>
      </c>
      <c r="J174" s="106" t="s">
        <v>77</v>
      </c>
      <c r="K174" s="105"/>
      <c r="L174" s="88" t="s">
        <v>1398</v>
      </c>
      <c r="M174" s="59" t="s">
        <v>58</v>
      </c>
      <c r="N174" s="57" t="s">
        <v>1157</v>
      </c>
      <c r="O174" s="88" t="s">
        <v>1386</v>
      </c>
      <c r="P174" s="57" t="s">
        <v>741</v>
      </c>
      <c r="Q174" s="59" t="s">
        <v>34</v>
      </c>
      <c r="R174" s="57" t="s">
        <v>300</v>
      </c>
      <c r="S174" s="67"/>
      <c r="Z174" s="93"/>
    </row>
    <row r="175" spans="1:26" x14ac:dyDescent="0.25">
      <c r="A175" s="106">
        <v>115775</v>
      </c>
      <c r="B175" s="106" t="s">
        <v>328</v>
      </c>
      <c r="C175" s="106" t="s">
        <v>44</v>
      </c>
      <c r="D175" s="106" t="s">
        <v>326</v>
      </c>
      <c r="E175" s="106" t="s">
        <v>33</v>
      </c>
      <c r="F175" s="106" t="s">
        <v>46</v>
      </c>
      <c r="G175" s="107">
        <v>43831</v>
      </c>
      <c r="H175" s="107">
        <v>44196</v>
      </c>
      <c r="I175" s="106" t="s">
        <v>322</v>
      </c>
      <c r="J175" s="106" t="s">
        <v>77</v>
      </c>
      <c r="K175" s="105"/>
      <c r="L175" s="88" t="s">
        <v>1402</v>
      </c>
      <c r="M175" s="59" t="s">
        <v>58</v>
      </c>
      <c r="N175" s="57" t="s">
        <v>1161</v>
      </c>
      <c r="O175" s="88" t="s">
        <v>1386</v>
      </c>
      <c r="P175" s="57" t="s">
        <v>741</v>
      </c>
      <c r="Q175" s="59" t="s">
        <v>34</v>
      </c>
      <c r="R175" s="57" t="s">
        <v>308</v>
      </c>
      <c r="S175" s="67"/>
      <c r="Z175" s="93"/>
    </row>
    <row r="176" spans="1:26" x14ac:dyDescent="0.25">
      <c r="A176" s="106">
        <v>115648</v>
      </c>
      <c r="B176" s="106" t="s">
        <v>329</v>
      </c>
      <c r="C176" s="106" t="s">
        <v>44</v>
      </c>
      <c r="D176" s="106" t="s">
        <v>330</v>
      </c>
      <c r="E176" s="106" t="s">
        <v>33</v>
      </c>
      <c r="F176" s="106" t="s">
        <v>46</v>
      </c>
      <c r="G176" s="107">
        <v>43831</v>
      </c>
      <c r="H176" s="107">
        <v>44196</v>
      </c>
      <c r="I176" s="106" t="s">
        <v>322</v>
      </c>
      <c r="J176" s="106" t="s">
        <v>77</v>
      </c>
      <c r="K176" s="105"/>
      <c r="L176" s="88" t="s">
        <v>1413</v>
      </c>
      <c r="M176" s="59" t="s">
        <v>44</v>
      </c>
      <c r="N176" s="57" t="s">
        <v>846</v>
      </c>
      <c r="O176" s="88" t="s">
        <v>1410</v>
      </c>
      <c r="P176" s="57" t="s">
        <v>1211</v>
      </c>
      <c r="Q176" s="59" t="s">
        <v>33</v>
      </c>
      <c r="R176" s="57" t="s">
        <v>326</v>
      </c>
      <c r="S176" s="67"/>
      <c r="Z176" s="93"/>
    </row>
    <row r="177" spans="1:26" x14ac:dyDescent="0.25">
      <c r="A177" s="106">
        <v>115644</v>
      </c>
      <c r="B177" s="106" t="s">
        <v>331</v>
      </c>
      <c r="C177" s="106" t="s">
        <v>58</v>
      </c>
      <c r="D177" s="106" t="s">
        <v>326</v>
      </c>
      <c r="E177" s="106" t="s">
        <v>33</v>
      </c>
      <c r="F177" s="106" t="s">
        <v>46</v>
      </c>
      <c r="G177" s="107">
        <v>43922</v>
      </c>
      <c r="H177" s="107">
        <v>44135</v>
      </c>
      <c r="I177" s="106" t="s">
        <v>322</v>
      </c>
      <c r="J177" s="106" t="s">
        <v>77</v>
      </c>
      <c r="K177" s="105"/>
      <c r="L177" s="88" t="s">
        <v>1415</v>
      </c>
      <c r="M177" s="59" t="s">
        <v>44</v>
      </c>
      <c r="N177" s="57" t="s">
        <v>1006</v>
      </c>
      <c r="O177" s="88" t="s">
        <v>1410</v>
      </c>
      <c r="P177" s="57" t="s">
        <v>1211</v>
      </c>
      <c r="Q177" s="59" t="s">
        <v>33</v>
      </c>
      <c r="R177" s="57" t="s">
        <v>330</v>
      </c>
      <c r="S177" s="67"/>
      <c r="Z177" s="93"/>
    </row>
    <row r="178" spans="1:26" x14ac:dyDescent="0.25">
      <c r="A178" s="106">
        <v>115636</v>
      </c>
      <c r="B178" s="106" t="s">
        <v>332</v>
      </c>
      <c r="C178" s="106" t="s">
        <v>44</v>
      </c>
      <c r="D178" s="106" t="s">
        <v>333</v>
      </c>
      <c r="E178" s="106" t="s">
        <v>33</v>
      </c>
      <c r="F178" s="106" t="s">
        <v>46</v>
      </c>
      <c r="G178" s="107">
        <v>43831</v>
      </c>
      <c r="H178" s="107">
        <v>44196</v>
      </c>
      <c r="I178" s="106" t="s">
        <v>322</v>
      </c>
      <c r="J178" s="106" t="s">
        <v>77</v>
      </c>
      <c r="K178" s="105"/>
      <c r="L178" s="88" t="s">
        <v>1416</v>
      </c>
      <c r="M178" s="59" t="s">
        <v>58</v>
      </c>
      <c r="N178" s="57" t="s">
        <v>1131</v>
      </c>
      <c r="O178" s="88" t="s">
        <v>1410</v>
      </c>
      <c r="P178" s="57" t="s">
        <v>1211</v>
      </c>
      <c r="Q178" s="59" t="s">
        <v>33</v>
      </c>
      <c r="R178" s="57" t="s">
        <v>326</v>
      </c>
      <c r="S178" s="67"/>
      <c r="Z178" s="93"/>
    </row>
    <row r="179" spans="1:26" x14ac:dyDescent="0.25">
      <c r="A179" s="106">
        <v>114996</v>
      </c>
      <c r="B179" s="106" t="s">
        <v>334</v>
      </c>
      <c r="C179" s="106" t="s">
        <v>44</v>
      </c>
      <c r="D179" s="106" t="s">
        <v>335</v>
      </c>
      <c r="E179" s="106" t="s">
        <v>34</v>
      </c>
      <c r="F179" s="106" t="s">
        <v>46</v>
      </c>
      <c r="G179" s="107">
        <v>43832</v>
      </c>
      <c r="H179" s="107">
        <v>44196</v>
      </c>
      <c r="I179" s="106" t="s">
        <v>336</v>
      </c>
      <c r="J179" s="106" t="s">
        <v>77</v>
      </c>
      <c r="K179" s="105"/>
      <c r="L179" s="88" t="s">
        <v>1409</v>
      </c>
      <c r="M179" s="59" t="s">
        <v>44</v>
      </c>
      <c r="N179" s="57" t="s">
        <v>1005</v>
      </c>
      <c r="O179" s="88" t="s">
        <v>1410</v>
      </c>
      <c r="P179" s="57" t="s">
        <v>1211</v>
      </c>
      <c r="Q179" s="59" t="s">
        <v>33</v>
      </c>
      <c r="R179" s="57" t="s">
        <v>321</v>
      </c>
      <c r="S179" s="67"/>
      <c r="Z179" s="93"/>
    </row>
    <row r="180" spans="1:26" x14ac:dyDescent="0.25">
      <c r="A180" s="106">
        <v>115006</v>
      </c>
      <c r="B180" s="106" t="s">
        <v>337</v>
      </c>
      <c r="C180" s="106" t="s">
        <v>44</v>
      </c>
      <c r="D180" s="106" t="s">
        <v>150</v>
      </c>
      <c r="E180" s="106" t="s">
        <v>34</v>
      </c>
      <c r="F180" s="106" t="s">
        <v>46</v>
      </c>
      <c r="G180" s="107">
        <v>43831</v>
      </c>
      <c r="H180" s="107">
        <v>44196</v>
      </c>
      <c r="I180" s="106" t="s">
        <v>336</v>
      </c>
      <c r="J180" s="106" t="s">
        <v>77</v>
      </c>
      <c r="K180" s="104"/>
      <c r="L180" s="88" t="s">
        <v>1414</v>
      </c>
      <c r="M180" s="59" t="s">
        <v>44</v>
      </c>
      <c r="N180" s="57" t="s">
        <v>847</v>
      </c>
      <c r="O180" s="88" t="s">
        <v>1410</v>
      </c>
      <c r="P180" s="57" t="s">
        <v>1211</v>
      </c>
      <c r="Q180" s="59" t="s">
        <v>33</v>
      </c>
      <c r="R180" s="57" t="s">
        <v>326</v>
      </c>
      <c r="S180" s="67"/>
      <c r="Z180" s="93"/>
    </row>
    <row r="181" spans="1:26" x14ac:dyDescent="0.25">
      <c r="A181" s="106">
        <v>115008</v>
      </c>
      <c r="B181" s="106" t="s">
        <v>338</v>
      </c>
      <c r="C181" s="106" t="s">
        <v>44</v>
      </c>
      <c r="D181" s="106" t="s">
        <v>339</v>
      </c>
      <c r="E181" s="106" t="s">
        <v>34</v>
      </c>
      <c r="F181" s="106" t="s">
        <v>46</v>
      </c>
      <c r="G181" s="107">
        <v>43832</v>
      </c>
      <c r="H181" s="107">
        <v>44196</v>
      </c>
      <c r="I181" s="106" t="s">
        <v>336</v>
      </c>
      <c r="J181" s="106" t="s">
        <v>77</v>
      </c>
      <c r="K181" s="105"/>
      <c r="L181" s="88" t="s">
        <v>1412</v>
      </c>
      <c r="M181" s="59" t="s">
        <v>44</v>
      </c>
      <c r="N181" s="57" t="s">
        <v>845</v>
      </c>
      <c r="O181" s="88" t="s">
        <v>1410</v>
      </c>
      <c r="P181" s="57" t="s">
        <v>1211</v>
      </c>
      <c r="Q181" s="59" t="s">
        <v>33</v>
      </c>
      <c r="R181" s="57" t="s">
        <v>326</v>
      </c>
      <c r="S181" s="67"/>
      <c r="Z181" s="93"/>
    </row>
    <row r="182" spans="1:26" x14ac:dyDescent="0.25">
      <c r="A182" s="106">
        <v>115007</v>
      </c>
      <c r="B182" s="106" t="s">
        <v>340</v>
      </c>
      <c r="C182" s="106" t="s">
        <v>44</v>
      </c>
      <c r="D182" s="106" t="s">
        <v>341</v>
      </c>
      <c r="E182" s="106" t="s">
        <v>34</v>
      </c>
      <c r="F182" s="106" t="s">
        <v>46</v>
      </c>
      <c r="G182" s="107">
        <v>43831</v>
      </c>
      <c r="H182" s="107">
        <v>44196</v>
      </c>
      <c r="I182" s="106" t="s">
        <v>336</v>
      </c>
      <c r="J182" s="106" t="s">
        <v>77</v>
      </c>
      <c r="K182" s="105"/>
      <c r="L182" s="88" t="s">
        <v>1411</v>
      </c>
      <c r="M182" s="59" t="s">
        <v>44</v>
      </c>
      <c r="N182" s="57" t="s">
        <v>844</v>
      </c>
      <c r="O182" s="88" t="s">
        <v>1410</v>
      </c>
      <c r="P182" s="57" t="s">
        <v>1211</v>
      </c>
      <c r="Q182" s="59" t="s">
        <v>33</v>
      </c>
      <c r="R182" s="57" t="s">
        <v>324</v>
      </c>
      <c r="S182" s="67"/>
      <c r="Z182" s="93"/>
    </row>
    <row r="183" spans="1:26" x14ac:dyDescent="0.25">
      <c r="A183" s="106">
        <v>115000</v>
      </c>
      <c r="B183" s="106" t="s">
        <v>342</v>
      </c>
      <c r="C183" s="106" t="s">
        <v>44</v>
      </c>
      <c r="D183" s="106" t="s">
        <v>343</v>
      </c>
      <c r="E183" s="106" t="s">
        <v>34</v>
      </c>
      <c r="F183" s="106" t="s">
        <v>46</v>
      </c>
      <c r="G183" s="107">
        <v>43832</v>
      </c>
      <c r="H183" s="107">
        <v>44196</v>
      </c>
      <c r="I183" s="106" t="s">
        <v>336</v>
      </c>
      <c r="J183" s="106" t="s">
        <v>77</v>
      </c>
      <c r="K183" s="105"/>
      <c r="L183" s="88" t="s">
        <v>1417</v>
      </c>
      <c r="M183" s="59" t="s">
        <v>44</v>
      </c>
      <c r="N183" s="57" t="s">
        <v>848</v>
      </c>
      <c r="O183" s="88" t="s">
        <v>1410</v>
      </c>
      <c r="P183" s="57" t="s">
        <v>1211</v>
      </c>
      <c r="Q183" s="59" t="s">
        <v>33</v>
      </c>
      <c r="R183" s="57" t="s">
        <v>333</v>
      </c>
      <c r="S183" s="67"/>
      <c r="Z183" s="93"/>
    </row>
    <row r="184" spans="1:26" x14ac:dyDescent="0.25">
      <c r="A184" s="106">
        <v>114998</v>
      </c>
      <c r="B184" s="106" t="s">
        <v>344</v>
      </c>
      <c r="C184" s="106" t="s">
        <v>44</v>
      </c>
      <c r="D184" s="106" t="s">
        <v>345</v>
      </c>
      <c r="E184" s="106" t="s">
        <v>34</v>
      </c>
      <c r="F184" s="106" t="s">
        <v>46</v>
      </c>
      <c r="G184" s="107">
        <v>43832</v>
      </c>
      <c r="H184" s="107">
        <v>44196</v>
      </c>
      <c r="I184" s="106" t="s">
        <v>336</v>
      </c>
      <c r="J184" s="106" t="s">
        <v>77</v>
      </c>
      <c r="K184" s="105"/>
      <c r="L184" s="88" t="s">
        <v>1418</v>
      </c>
      <c r="M184" s="59" t="s">
        <v>44</v>
      </c>
      <c r="N184" s="57" t="s">
        <v>1007</v>
      </c>
      <c r="O184" s="88" t="s">
        <v>1419</v>
      </c>
      <c r="P184" s="57" t="s">
        <v>1212</v>
      </c>
      <c r="Q184" s="59" t="s">
        <v>34</v>
      </c>
      <c r="R184" s="57" t="s">
        <v>335</v>
      </c>
      <c r="S184" s="67"/>
      <c r="Z184" s="93"/>
    </row>
    <row r="185" spans="1:26" x14ac:dyDescent="0.25">
      <c r="A185" s="106">
        <v>114994</v>
      </c>
      <c r="B185" s="106" t="s">
        <v>346</v>
      </c>
      <c r="C185" s="106" t="s">
        <v>44</v>
      </c>
      <c r="D185" s="106" t="s">
        <v>347</v>
      </c>
      <c r="E185" s="106" t="s">
        <v>34</v>
      </c>
      <c r="F185" s="106" t="s">
        <v>46</v>
      </c>
      <c r="G185" s="107">
        <v>43832</v>
      </c>
      <c r="H185" s="107">
        <v>44196</v>
      </c>
      <c r="I185" s="106" t="s">
        <v>336</v>
      </c>
      <c r="J185" s="106" t="s">
        <v>77</v>
      </c>
      <c r="K185" s="105"/>
      <c r="L185" s="88" t="s">
        <v>1427</v>
      </c>
      <c r="M185" s="59" t="s">
        <v>44</v>
      </c>
      <c r="N185" s="57" t="s">
        <v>855</v>
      </c>
      <c r="O185" s="88" t="s">
        <v>1419</v>
      </c>
      <c r="P185" s="57" t="s">
        <v>1212</v>
      </c>
      <c r="Q185" s="59" t="s">
        <v>34</v>
      </c>
      <c r="R185" s="57" t="s">
        <v>351</v>
      </c>
      <c r="S185" s="67"/>
      <c r="Z185" s="93"/>
    </row>
    <row r="186" spans="1:26" x14ac:dyDescent="0.25">
      <c r="A186" s="106">
        <v>114995</v>
      </c>
      <c r="B186" s="106" t="s">
        <v>348</v>
      </c>
      <c r="C186" s="106" t="s">
        <v>44</v>
      </c>
      <c r="D186" s="106" t="s">
        <v>349</v>
      </c>
      <c r="E186" s="106" t="s">
        <v>34</v>
      </c>
      <c r="F186" s="106" t="s">
        <v>46</v>
      </c>
      <c r="G186" s="107">
        <v>43832</v>
      </c>
      <c r="H186" s="107">
        <v>44196</v>
      </c>
      <c r="I186" s="106" t="s">
        <v>336</v>
      </c>
      <c r="J186" s="106" t="s">
        <v>77</v>
      </c>
      <c r="K186" s="105"/>
      <c r="L186" s="88" t="s">
        <v>1435</v>
      </c>
      <c r="M186" s="59" t="s">
        <v>44</v>
      </c>
      <c r="N186" s="57" t="s">
        <v>861</v>
      </c>
      <c r="O186" s="88" t="s">
        <v>1419</v>
      </c>
      <c r="P186" s="57" t="s">
        <v>1212</v>
      </c>
      <c r="Q186" s="59" t="s">
        <v>34</v>
      </c>
      <c r="R186" s="57" t="s">
        <v>360</v>
      </c>
      <c r="S186" s="67"/>
      <c r="Z186" s="93"/>
    </row>
    <row r="187" spans="1:26" x14ac:dyDescent="0.25">
      <c r="A187" s="106">
        <v>114997</v>
      </c>
      <c r="B187" s="106" t="s">
        <v>350</v>
      </c>
      <c r="C187" s="106" t="s">
        <v>44</v>
      </c>
      <c r="D187" s="106" t="s">
        <v>351</v>
      </c>
      <c r="E187" s="106" t="s">
        <v>34</v>
      </c>
      <c r="F187" s="106" t="s">
        <v>46</v>
      </c>
      <c r="G187" s="107">
        <v>43832</v>
      </c>
      <c r="H187" s="107">
        <v>44196</v>
      </c>
      <c r="I187" s="106" t="s">
        <v>336</v>
      </c>
      <c r="J187" s="106" t="s">
        <v>77</v>
      </c>
      <c r="K187" s="105"/>
      <c r="L187" s="88" t="s">
        <v>1434</v>
      </c>
      <c r="M187" s="59" t="s">
        <v>44</v>
      </c>
      <c r="N187" s="57" t="s">
        <v>860</v>
      </c>
      <c r="O187" s="88" t="s">
        <v>1419</v>
      </c>
      <c r="P187" s="57" t="s">
        <v>1212</v>
      </c>
      <c r="Q187" s="59" t="s">
        <v>34</v>
      </c>
      <c r="R187" s="57" t="s">
        <v>360</v>
      </c>
      <c r="S187" s="67"/>
      <c r="Z187" s="93"/>
    </row>
    <row r="188" spans="1:26" x14ac:dyDescent="0.25">
      <c r="A188" s="106">
        <v>115005</v>
      </c>
      <c r="B188" s="106" t="s">
        <v>352</v>
      </c>
      <c r="C188" s="106" t="s">
        <v>44</v>
      </c>
      <c r="D188" s="106" t="s">
        <v>335</v>
      </c>
      <c r="E188" s="106" t="s">
        <v>34</v>
      </c>
      <c r="F188" s="106" t="s">
        <v>46</v>
      </c>
      <c r="G188" s="107">
        <v>43832</v>
      </c>
      <c r="H188" s="107">
        <v>44196</v>
      </c>
      <c r="I188" s="106" t="s">
        <v>336</v>
      </c>
      <c r="J188" s="106" t="s">
        <v>77</v>
      </c>
      <c r="K188" s="105"/>
      <c r="L188" s="88" t="s">
        <v>1433</v>
      </c>
      <c r="M188" s="59" t="s">
        <v>44</v>
      </c>
      <c r="N188" s="57" t="s">
        <v>859</v>
      </c>
      <c r="O188" s="88" t="s">
        <v>1419</v>
      </c>
      <c r="P188" s="57" t="s">
        <v>1212</v>
      </c>
      <c r="Q188" s="59" t="s">
        <v>34</v>
      </c>
      <c r="R188" s="57" t="s">
        <v>185</v>
      </c>
      <c r="S188" s="67"/>
      <c r="Z188" s="93"/>
    </row>
    <row r="189" spans="1:26" x14ac:dyDescent="0.25">
      <c r="A189" s="106">
        <v>114999</v>
      </c>
      <c r="B189" s="106" t="s">
        <v>353</v>
      </c>
      <c r="C189" s="106" t="s">
        <v>44</v>
      </c>
      <c r="D189" s="106" t="s">
        <v>343</v>
      </c>
      <c r="E189" s="106" t="s">
        <v>34</v>
      </c>
      <c r="F189" s="106" t="s">
        <v>46</v>
      </c>
      <c r="G189" s="107">
        <v>43832</v>
      </c>
      <c r="H189" s="107">
        <v>44196</v>
      </c>
      <c r="I189" s="106" t="s">
        <v>336</v>
      </c>
      <c r="J189" s="106" t="s">
        <v>77</v>
      </c>
      <c r="K189" s="105"/>
      <c r="L189" s="88" t="s">
        <v>1423</v>
      </c>
      <c r="M189" s="59" t="s">
        <v>44</v>
      </c>
      <c r="N189" s="57" t="s">
        <v>851</v>
      </c>
      <c r="O189" s="88" t="s">
        <v>1419</v>
      </c>
      <c r="P189" s="57" t="s">
        <v>1212</v>
      </c>
      <c r="Q189" s="59" t="s">
        <v>34</v>
      </c>
      <c r="R189" s="57" t="s">
        <v>343</v>
      </c>
      <c r="S189" s="67"/>
      <c r="Z189" s="93"/>
    </row>
    <row r="190" spans="1:26" x14ac:dyDescent="0.25">
      <c r="A190" s="106">
        <v>114993</v>
      </c>
      <c r="B190" s="106" t="s">
        <v>354</v>
      </c>
      <c r="C190" s="106" t="s">
        <v>44</v>
      </c>
      <c r="D190" s="106" t="s">
        <v>355</v>
      </c>
      <c r="E190" s="106" t="s">
        <v>34</v>
      </c>
      <c r="F190" s="106" t="s">
        <v>46</v>
      </c>
      <c r="G190" s="107">
        <v>43831</v>
      </c>
      <c r="H190" s="107">
        <v>44196</v>
      </c>
      <c r="I190" s="106" t="s">
        <v>336</v>
      </c>
      <c r="J190" s="106" t="s">
        <v>77</v>
      </c>
      <c r="K190" s="105"/>
      <c r="L190" s="88" t="s">
        <v>1429</v>
      </c>
      <c r="M190" s="59" t="s">
        <v>44</v>
      </c>
      <c r="N190" s="57" t="s">
        <v>857</v>
      </c>
      <c r="O190" s="88" t="s">
        <v>1419</v>
      </c>
      <c r="P190" s="57" t="s">
        <v>1212</v>
      </c>
      <c r="Q190" s="59" t="s">
        <v>34</v>
      </c>
      <c r="R190" s="57" t="s">
        <v>343</v>
      </c>
      <c r="S190" s="67"/>
      <c r="Z190" s="93"/>
    </row>
    <row r="191" spans="1:26" x14ac:dyDescent="0.25">
      <c r="A191" s="106">
        <v>115001</v>
      </c>
      <c r="B191" s="106" t="s">
        <v>356</v>
      </c>
      <c r="C191" s="106" t="s">
        <v>44</v>
      </c>
      <c r="D191" s="106" t="s">
        <v>185</v>
      </c>
      <c r="E191" s="106" t="s">
        <v>34</v>
      </c>
      <c r="F191" s="106" t="s">
        <v>46</v>
      </c>
      <c r="G191" s="107">
        <v>43832</v>
      </c>
      <c r="H191" s="107">
        <v>44196</v>
      </c>
      <c r="I191" s="106" t="s">
        <v>336</v>
      </c>
      <c r="J191" s="106" t="s">
        <v>77</v>
      </c>
      <c r="K191" s="105"/>
      <c r="L191" s="88" t="s">
        <v>1431</v>
      </c>
      <c r="M191" s="59" t="s">
        <v>44</v>
      </c>
      <c r="N191" s="57" t="s">
        <v>858</v>
      </c>
      <c r="O191" s="88" t="s">
        <v>1419</v>
      </c>
      <c r="P191" s="57" t="s">
        <v>1212</v>
      </c>
      <c r="Q191" s="59" t="s">
        <v>34</v>
      </c>
      <c r="R191" s="57" t="s">
        <v>185</v>
      </c>
      <c r="S191" s="67"/>
      <c r="Z191" s="93"/>
    </row>
    <row r="192" spans="1:26" x14ac:dyDescent="0.25">
      <c r="A192" s="106">
        <v>114992</v>
      </c>
      <c r="B192" s="106" t="s">
        <v>357</v>
      </c>
      <c r="C192" s="106" t="s">
        <v>44</v>
      </c>
      <c r="D192" s="106" t="s">
        <v>355</v>
      </c>
      <c r="E192" s="106" t="s">
        <v>34</v>
      </c>
      <c r="F192" s="106" t="s">
        <v>46</v>
      </c>
      <c r="G192" s="107">
        <v>43832</v>
      </c>
      <c r="H192" s="107">
        <v>44196</v>
      </c>
      <c r="I192" s="106" t="s">
        <v>336</v>
      </c>
      <c r="J192" s="106" t="s">
        <v>77</v>
      </c>
      <c r="K192" s="105"/>
      <c r="L192" s="88" t="s">
        <v>1432</v>
      </c>
      <c r="M192" s="59" t="s">
        <v>44</v>
      </c>
      <c r="N192" s="57" t="s">
        <v>1009</v>
      </c>
      <c r="O192" s="88" t="s">
        <v>1419</v>
      </c>
      <c r="P192" s="57" t="s">
        <v>1212</v>
      </c>
      <c r="Q192" s="59" t="s">
        <v>34</v>
      </c>
      <c r="R192" s="57" t="s">
        <v>355</v>
      </c>
      <c r="S192" s="67"/>
      <c r="Z192" s="93"/>
    </row>
    <row r="193" spans="1:26" x14ac:dyDescent="0.25">
      <c r="A193" s="106">
        <v>115002</v>
      </c>
      <c r="B193" s="106" t="s">
        <v>358</v>
      </c>
      <c r="C193" s="106" t="s">
        <v>44</v>
      </c>
      <c r="D193" s="106" t="s">
        <v>185</v>
      </c>
      <c r="E193" s="106" t="s">
        <v>34</v>
      </c>
      <c r="F193" s="106" t="s">
        <v>46</v>
      </c>
      <c r="G193" s="107">
        <v>43832</v>
      </c>
      <c r="H193" s="107">
        <v>44196</v>
      </c>
      <c r="I193" s="106" t="s">
        <v>336</v>
      </c>
      <c r="J193" s="106" t="s">
        <v>77</v>
      </c>
      <c r="K193" s="105"/>
      <c r="L193" s="88" t="s">
        <v>1430</v>
      </c>
      <c r="M193" s="59" t="s">
        <v>44</v>
      </c>
      <c r="N193" s="57" t="s">
        <v>1008</v>
      </c>
      <c r="O193" s="88" t="s">
        <v>1419</v>
      </c>
      <c r="P193" s="57" t="s">
        <v>1212</v>
      </c>
      <c r="Q193" s="59" t="s">
        <v>34</v>
      </c>
      <c r="R193" s="57" t="s">
        <v>355</v>
      </c>
      <c r="S193" s="67"/>
      <c r="Z193" s="93"/>
    </row>
    <row r="194" spans="1:26" x14ac:dyDescent="0.25">
      <c r="A194" s="106">
        <v>115003</v>
      </c>
      <c r="B194" s="106" t="s">
        <v>359</v>
      </c>
      <c r="C194" s="106" t="s">
        <v>44</v>
      </c>
      <c r="D194" s="106" t="s">
        <v>360</v>
      </c>
      <c r="E194" s="106" t="s">
        <v>34</v>
      </c>
      <c r="F194" s="106" t="s">
        <v>46</v>
      </c>
      <c r="G194" s="107">
        <v>43832</v>
      </c>
      <c r="H194" s="107">
        <v>44196</v>
      </c>
      <c r="I194" s="106" t="s">
        <v>336</v>
      </c>
      <c r="J194" s="106" t="s">
        <v>77</v>
      </c>
      <c r="K194" s="105"/>
      <c r="L194" s="88" t="s">
        <v>1420</v>
      </c>
      <c r="M194" s="59" t="s">
        <v>44</v>
      </c>
      <c r="N194" s="57" t="s">
        <v>849</v>
      </c>
      <c r="O194" s="88" t="s">
        <v>1419</v>
      </c>
      <c r="P194" s="57" t="s">
        <v>1212</v>
      </c>
      <c r="Q194" s="59" t="s">
        <v>34</v>
      </c>
      <c r="R194" s="57" t="s">
        <v>150</v>
      </c>
      <c r="S194" s="67"/>
      <c r="Z194" s="93"/>
    </row>
    <row r="195" spans="1:26" x14ac:dyDescent="0.25">
      <c r="A195" s="106">
        <v>115004</v>
      </c>
      <c r="B195" s="106" t="s">
        <v>361</v>
      </c>
      <c r="C195" s="106" t="s">
        <v>44</v>
      </c>
      <c r="D195" s="106" t="s">
        <v>360</v>
      </c>
      <c r="E195" s="106" t="s">
        <v>34</v>
      </c>
      <c r="F195" s="106" t="s">
        <v>46</v>
      </c>
      <c r="G195" s="107">
        <v>43831</v>
      </c>
      <c r="H195" s="107">
        <v>44196</v>
      </c>
      <c r="I195" s="106" t="s">
        <v>336</v>
      </c>
      <c r="J195" s="106" t="s">
        <v>77</v>
      </c>
      <c r="K195" s="105"/>
      <c r="L195" s="88" t="s">
        <v>1424</v>
      </c>
      <c r="M195" s="59" t="s">
        <v>44</v>
      </c>
      <c r="N195" s="57" t="s">
        <v>852</v>
      </c>
      <c r="O195" s="88" t="s">
        <v>1419</v>
      </c>
      <c r="P195" s="57" t="s">
        <v>1212</v>
      </c>
      <c r="Q195" s="59" t="s">
        <v>34</v>
      </c>
      <c r="R195" s="57" t="s">
        <v>345</v>
      </c>
      <c r="S195" s="67"/>
      <c r="Z195" s="93"/>
    </row>
    <row r="196" spans="1:26" x14ac:dyDescent="0.25">
      <c r="A196" s="106">
        <v>115846</v>
      </c>
      <c r="B196" s="106" t="s">
        <v>362</v>
      </c>
      <c r="C196" s="106" t="s">
        <v>44</v>
      </c>
      <c r="D196" s="106" t="s">
        <v>363</v>
      </c>
      <c r="E196" s="106" t="s">
        <v>33</v>
      </c>
      <c r="F196" s="106" t="s">
        <v>46</v>
      </c>
      <c r="G196" s="107">
        <v>43831</v>
      </c>
      <c r="H196" s="107">
        <v>44196</v>
      </c>
      <c r="I196" s="106" t="s">
        <v>364</v>
      </c>
      <c r="J196" s="106" t="s">
        <v>77</v>
      </c>
      <c r="K196" s="105"/>
      <c r="L196" s="88" t="s">
        <v>1422</v>
      </c>
      <c r="M196" s="59" t="s">
        <v>44</v>
      </c>
      <c r="N196" s="57" t="s">
        <v>959</v>
      </c>
      <c r="O196" s="88" t="s">
        <v>1419</v>
      </c>
      <c r="P196" s="57" t="s">
        <v>1212</v>
      </c>
      <c r="Q196" s="59" t="s">
        <v>34</v>
      </c>
      <c r="R196" s="57" t="s">
        <v>341</v>
      </c>
      <c r="S196" s="67"/>
      <c r="Z196" s="93"/>
    </row>
    <row r="197" spans="1:26" x14ac:dyDescent="0.25">
      <c r="A197" s="106">
        <v>115845</v>
      </c>
      <c r="B197" s="106" t="s">
        <v>365</v>
      </c>
      <c r="C197" s="106" t="s">
        <v>44</v>
      </c>
      <c r="D197" s="106" t="s">
        <v>366</v>
      </c>
      <c r="E197" s="106" t="s">
        <v>33</v>
      </c>
      <c r="F197" s="106" t="s">
        <v>46</v>
      </c>
      <c r="G197" s="107">
        <v>43831</v>
      </c>
      <c r="H197" s="107">
        <v>44196</v>
      </c>
      <c r="I197" s="106" t="s">
        <v>364</v>
      </c>
      <c r="J197" s="106" t="s">
        <v>77</v>
      </c>
      <c r="K197" s="105"/>
      <c r="L197" s="88" t="s">
        <v>1428</v>
      </c>
      <c r="M197" s="59" t="s">
        <v>44</v>
      </c>
      <c r="N197" s="57" t="s">
        <v>856</v>
      </c>
      <c r="O197" s="88" t="s">
        <v>1419</v>
      </c>
      <c r="P197" s="57" t="s">
        <v>1212</v>
      </c>
      <c r="Q197" s="59" t="s">
        <v>34</v>
      </c>
      <c r="R197" s="57" t="s">
        <v>335</v>
      </c>
      <c r="S197" s="67"/>
      <c r="Z197" s="93"/>
    </row>
    <row r="198" spans="1:26" x14ac:dyDescent="0.25">
      <c r="A198" s="106">
        <v>115843</v>
      </c>
      <c r="B198" s="106" t="s">
        <v>367</v>
      </c>
      <c r="C198" s="106" t="s">
        <v>58</v>
      </c>
      <c r="D198" s="106" t="s">
        <v>363</v>
      </c>
      <c r="E198" s="106" t="s">
        <v>33</v>
      </c>
      <c r="F198" s="106" t="s">
        <v>46</v>
      </c>
      <c r="G198" s="107">
        <v>43936</v>
      </c>
      <c r="H198" s="107">
        <v>44150</v>
      </c>
      <c r="I198" s="106" t="s">
        <v>364</v>
      </c>
      <c r="J198" s="106" t="s">
        <v>77</v>
      </c>
      <c r="K198" s="105"/>
      <c r="L198" s="88" t="s">
        <v>1425</v>
      </c>
      <c r="M198" s="59" t="s">
        <v>44</v>
      </c>
      <c r="N198" s="57" t="s">
        <v>853</v>
      </c>
      <c r="O198" s="88" t="s">
        <v>1419</v>
      </c>
      <c r="P198" s="57" t="s">
        <v>1212</v>
      </c>
      <c r="Q198" s="59" t="s">
        <v>34</v>
      </c>
      <c r="R198" s="57" t="s">
        <v>347</v>
      </c>
      <c r="S198" s="67"/>
      <c r="Z198" s="93"/>
    </row>
    <row r="199" spans="1:26" x14ac:dyDescent="0.25">
      <c r="A199" s="106">
        <v>115847</v>
      </c>
      <c r="B199" s="106" t="s">
        <v>368</v>
      </c>
      <c r="C199" s="106" t="s">
        <v>44</v>
      </c>
      <c r="D199" s="106" t="s">
        <v>369</v>
      </c>
      <c r="E199" s="106" t="s">
        <v>33</v>
      </c>
      <c r="F199" s="106" t="s">
        <v>46</v>
      </c>
      <c r="G199" s="107">
        <v>43831</v>
      </c>
      <c r="H199" s="107">
        <v>44196</v>
      </c>
      <c r="I199" s="106" t="s">
        <v>364</v>
      </c>
      <c r="J199" s="106" t="s">
        <v>77</v>
      </c>
      <c r="K199" s="105"/>
      <c r="L199" s="88" t="s">
        <v>1426</v>
      </c>
      <c r="M199" s="59" t="s">
        <v>44</v>
      </c>
      <c r="N199" s="57" t="s">
        <v>854</v>
      </c>
      <c r="O199" s="88" t="s">
        <v>1419</v>
      </c>
      <c r="P199" s="57" t="s">
        <v>1212</v>
      </c>
      <c r="Q199" s="59" t="s">
        <v>34</v>
      </c>
      <c r="R199" s="57" t="s">
        <v>349</v>
      </c>
      <c r="S199" s="67"/>
      <c r="Z199" s="93"/>
    </row>
    <row r="200" spans="1:26" x14ac:dyDescent="0.25">
      <c r="A200" s="106">
        <v>115844</v>
      </c>
      <c r="B200" s="106" t="s">
        <v>370</v>
      </c>
      <c r="C200" s="106" t="s">
        <v>44</v>
      </c>
      <c r="D200" s="106" t="s">
        <v>369</v>
      </c>
      <c r="E200" s="106" t="s">
        <v>33</v>
      </c>
      <c r="F200" s="106" t="s">
        <v>46</v>
      </c>
      <c r="G200" s="107">
        <v>43831</v>
      </c>
      <c r="H200" s="107">
        <v>44196</v>
      </c>
      <c r="I200" s="106" t="s">
        <v>364</v>
      </c>
      <c r="J200" s="106" t="s">
        <v>77</v>
      </c>
      <c r="K200" s="105"/>
      <c r="L200" s="88" t="s">
        <v>1421</v>
      </c>
      <c r="M200" s="59" t="s">
        <v>44</v>
      </c>
      <c r="N200" s="57" t="s">
        <v>850</v>
      </c>
      <c r="O200" s="88" t="s">
        <v>1419</v>
      </c>
      <c r="P200" s="57" t="s">
        <v>1212</v>
      </c>
      <c r="Q200" s="59" t="s">
        <v>34</v>
      </c>
      <c r="R200" s="57" t="s">
        <v>339</v>
      </c>
      <c r="S200" s="67"/>
      <c r="Z200" s="93"/>
    </row>
    <row r="201" spans="1:26" x14ac:dyDescent="0.25">
      <c r="A201" s="106">
        <v>114885</v>
      </c>
      <c r="B201" s="106" t="s">
        <v>371</v>
      </c>
      <c r="C201" s="106" t="s">
        <v>44</v>
      </c>
      <c r="D201" s="106" t="s">
        <v>143</v>
      </c>
      <c r="E201" s="106" t="s">
        <v>33</v>
      </c>
      <c r="F201" s="106" t="s">
        <v>46</v>
      </c>
      <c r="G201" s="107">
        <v>43832</v>
      </c>
      <c r="H201" s="107">
        <v>44195</v>
      </c>
      <c r="I201" s="106" t="s">
        <v>372</v>
      </c>
      <c r="J201" s="106" t="s">
        <v>77</v>
      </c>
      <c r="K201" s="105"/>
      <c r="L201" s="88" t="s">
        <v>1439</v>
      </c>
      <c r="M201" s="59" t="s">
        <v>58</v>
      </c>
      <c r="N201" s="57" t="s">
        <v>1132</v>
      </c>
      <c r="O201" s="88" t="s">
        <v>1437</v>
      </c>
      <c r="P201" s="57" t="s">
        <v>1213</v>
      </c>
      <c r="Q201" s="59" t="s">
        <v>33</v>
      </c>
      <c r="R201" s="57" t="s">
        <v>363</v>
      </c>
      <c r="S201" s="67"/>
      <c r="Z201" s="93"/>
    </row>
    <row r="202" spans="1:26" x14ac:dyDescent="0.25">
      <c r="A202" s="106">
        <v>116207</v>
      </c>
      <c r="B202" s="106" t="s">
        <v>373</v>
      </c>
      <c r="C202" s="106" t="s">
        <v>44</v>
      </c>
      <c r="D202" s="106" t="s">
        <v>143</v>
      </c>
      <c r="E202" s="106" t="s">
        <v>33</v>
      </c>
      <c r="F202" s="106" t="s">
        <v>46</v>
      </c>
      <c r="G202" s="107">
        <v>43833</v>
      </c>
      <c r="H202" s="107">
        <v>44196</v>
      </c>
      <c r="I202" s="106" t="s">
        <v>372</v>
      </c>
      <c r="J202" s="106" t="s">
        <v>77</v>
      </c>
      <c r="K202" s="105"/>
      <c r="L202" s="88" t="s">
        <v>1438</v>
      </c>
      <c r="M202" s="59" t="s">
        <v>44</v>
      </c>
      <c r="N202" s="57" t="s">
        <v>1010</v>
      </c>
      <c r="O202" s="88" t="s">
        <v>1437</v>
      </c>
      <c r="P202" s="57" t="s">
        <v>1213</v>
      </c>
      <c r="Q202" s="59" t="s">
        <v>33</v>
      </c>
      <c r="R202" s="57" t="s">
        <v>366</v>
      </c>
      <c r="S202" s="67"/>
      <c r="Z202" s="93"/>
    </row>
    <row r="203" spans="1:26" x14ac:dyDescent="0.25">
      <c r="A203" s="106">
        <v>114877</v>
      </c>
      <c r="B203" s="106" t="s">
        <v>374</v>
      </c>
      <c r="C203" s="106" t="s">
        <v>44</v>
      </c>
      <c r="D203" s="106" t="s">
        <v>143</v>
      </c>
      <c r="E203" s="106" t="s">
        <v>33</v>
      </c>
      <c r="F203" s="106" t="s">
        <v>46</v>
      </c>
      <c r="G203" s="107">
        <v>43832</v>
      </c>
      <c r="H203" s="107">
        <v>44195</v>
      </c>
      <c r="I203" s="106" t="s">
        <v>372</v>
      </c>
      <c r="J203" s="106" t="s">
        <v>77</v>
      </c>
      <c r="K203" s="105"/>
      <c r="L203" s="88" t="s">
        <v>1436</v>
      </c>
      <c r="M203" s="59" t="s">
        <v>44</v>
      </c>
      <c r="N203" s="57" t="s">
        <v>862</v>
      </c>
      <c r="O203" s="88" t="s">
        <v>1437</v>
      </c>
      <c r="P203" s="57" t="s">
        <v>1213</v>
      </c>
      <c r="Q203" s="59" t="s">
        <v>33</v>
      </c>
      <c r="R203" s="57" t="s">
        <v>363</v>
      </c>
      <c r="S203" s="67"/>
      <c r="Z203" s="93"/>
    </row>
    <row r="204" spans="1:26" x14ac:dyDescent="0.25">
      <c r="A204" s="106">
        <v>114878</v>
      </c>
      <c r="B204" s="106" t="s">
        <v>375</v>
      </c>
      <c r="C204" s="106" t="s">
        <v>44</v>
      </c>
      <c r="D204" s="106" t="s">
        <v>143</v>
      </c>
      <c r="E204" s="106" t="s">
        <v>33</v>
      </c>
      <c r="F204" s="106" t="s">
        <v>46</v>
      </c>
      <c r="G204" s="107">
        <v>43832</v>
      </c>
      <c r="H204" s="107">
        <v>44195</v>
      </c>
      <c r="I204" s="106" t="s">
        <v>372</v>
      </c>
      <c r="J204" s="106" t="s">
        <v>77</v>
      </c>
      <c r="K204" s="105"/>
      <c r="L204" s="88" t="s">
        <v>1441</v>
      </c>
      <c r="M204" s="59" t="s">
        <v>44</v>
      </c>
      <c r="N204" s="57" t="s">
        <v>1012</v>
      </c>
      <c r="O204" s="88" t="s">
        <v>1437</v>
      </c>
      <c r="P204" s="57" t="s">
        <v>1213</v>
      </c>
      <c r="Q204" s="59" t="s">
        <v>33</v>
      </c>
      <c r="R204" s="57" t="s">
        <v>369</v>
      </c>
      <c r="S204" s="67"/>
      <c r="Z204" s="93"/>
    </row>
    <row r="205" spans="1:26" x14ac:dyDescent="0.25">
      <c r="A205" s="106">
        <v>114879</v>
      </c>
      <c r="B205" s="106" t="s">
        <v>376</v>
      </c>
      <c r="C205" s="106" t="s">
        <v>44</v>
      </c>
      <c r="D205" s="106" t="s">
        <v>143</v>
      </c>
      <c r="E205" s="106" t="s">
        <v>33</v>
      </c>
      <c r="F205" s="106" t="s">
        <v>46</v>
      </c>
      <c r="G205" s="107">
        <v>43832</v>
      </c>
      <c r="H205" s="107">
        <v>44195</v>
      </c>
      <c r="I205" s="106" t="s">
        <v>372</v>
      </c>
      <c r="J205" s="106" t="s">
        <v>77</v>
      </c>
      <c r="K205" s="105"/>
      <c r="L205" s="88" t="s">
        <v>1440</v>
      </c>
      <c r="M205" s="59" t="s">
        <v>44</v>
      </c>
      <c r="N205" s="57" t="s">
        <v>1011</v>
      </c>
      <c r="O205" s="88" t="s">
        <v>1437</v>
      </c>
      <c r="P205" s="57" t="s">
        <v>1213</v>
      </c>
      <c r="Q205" s="59" t="s">
        <v>33</v>
      </c>
      <c r="R205" s="57" t="s">
        <v>369</v>
      </c>
      <c r="S205" s="67"/>
      <c r="Z205" s="93"/>
    </row>
    <row r="206" spans="1:26" x14ac:dyDescent="0.25">
      <c r="A206" s="106">
        <v>114880</v>
      </c>
      <c r="B206" s="106" t="s">
        <v>377</v>
      </c>
      <c r="C206" s="106" t="s">
        <v>44</v>
      </c>
      <c r="D206" s="106" t="s">
        <v>143</v>
      </c>
      <c r="E206" s="106" t="s">
        <v>33</v>
      </c>
      <c r="F206" s="106" t="s">
        <v>46</v>
      </c>
      <c r="G206" s="107">
        <v>43832</v>
      </c>
      <c r="H206" s="107">
        <v>44195</v>
      </c>
      <c r="I206" s="106" t="s">
        <v>372</v>
      </c>
      <c r="J206" s="106" t="s">
        <v>77</v>
      </c>
      <c r="K206" s="105"/>
      <c r="L206" s="88" t="s">
        <v>1445</v>
      </c>
      <c r="M206" s="59" t="s">
        <v>44</v>
      </c>
      <c r="N206" s="57" t="s">
        <v>865</v>
      </c>
      <c r="O206" s="88" t="s">
        <v>1443</v>
      </c>
      <c r="P206" s="57" t="s">
        <v>1214</v>
      </c>
      <c r="Q206" s="59" t="s">
        <v>33</v>
      </c>
      <c r="R206" s="57" t="s">
        <v>143</v>
      </c>
      <c r="S206" s="67"/>
      <c r="Z206" s="93"/>
    </row>
    <row r="207" spans="1:26" x14ac:dyDescent="0.25">
      <c r="A207" s="106">
        <v>114881</v>
      </c>
      <c r="B207" s="106" t="s">
        <v>378</v>
      </c>
      <c r="C207" s="106" t="s">
        <v>44</v>
      </c>
      <c r="D207" s="106" t="s">
        <v>143</v>
      </c>
      <c r="E207" s="106" t="s">
        <v>33</v>
      </c>
      <c r="F207" s="106" t="s">
        <v>46</v>
      </c>
      <c r="G207" s="107">
        <v>43832</v>
      </c>
      <c r="H207" s="107">
        <v>44195</v>
      </c>
      <c r="I207" s="106" t="s">
        <v>372</v>
      </c>
      <c r="J207" s="106" t="s">
        <v>77</v>
      </c>
      <c r="K207" s="105"/>
      <c r="L207" s="88" t="s">
        <v>1446</v>
      </c>
      <c r="M207" s="59" t="s">
        <v>44</v>
      </c>
      <c r="N207" s="57" t="s">
        <v>866</v>
      </c>
      <c r="O207" s="88" t="s">
        <v>1443</v>
      </c>
      <c r="P207" s="57" t="s">
        <v>1214</v>
      </c>
      <c r="Q207" s="59" t="s">
        <v>33</v>
      </c>
      <c r="R207" s="57" t="s">
        <v>143</v>
      </c>
      <c r="S207" s="67"/>
      <c r="Z207" s="93"/>
    </row>
    <row r="208" spans="1:26" x14ac:dyDescent="0.25">
      <c r="A208" s="106">
        <v>114882</v>
      </c>
      <c r="B208" s="106" t="s">
        <v>379</v>
      </c>
      <c r="C208" s="106" t="s">
        <v>44</v>
      </c>
      <c r="D208" s="106" t="s">
        <v>143</v>
      </c>
      <c r="E208" s="106" t="s">
        <v>33</v>
      </c>
      <c r="F208" s="106" t="s">
        <v>46</v>
      </c>
      <c r="G208" s="107">
        <v>43832</v>
      </c>
      <c r="H208" s="107">
        <v>44195</v>
      </c>
      <c r="I208" s="106" t="s">
        <v>372</v>
      </c>
      <c r="J208" s="106" t="s">
        <v>77</v>
      </c>
      <c r="K208" s="105"/>
      <c r="L208" s="88" t="s">
        <v>1447</v>
      </c>
      <c r="M208" s="59" t="s">
        <v>44</v>
      </c>
      <c r="N208" s="57" t="s">
        <v>867</v>
      </c>
      <c r="O208" s="88" t="s">
        <v>1443</v>
      </c>
      <c r="P208" s="57" t="s">
        <v>1214</v>
      </c>
      <c r="Q208" s="59" t="s">
        <v>33</v>
      </c>
      <c r="R208" s="57" t="s">
        <v>143</v>
      </c>
      <c r="S208" s="67"/>
      <c r="Z208" s="93"/>
    </row>
    <row r="209" spans="1:26" x14ac:dyDescent="0.25">
      <c r="A209" s="106">
        <v>114884</v>
      </c>
      <c r="B209" s="106" t="s">
        <v>380</v>
      </c>
      <c r="C209" s="106" t="s">
        <v>44</v>
      </c>
      <c r="D209" s="106" t="s">
        <v>143</v>
      </c>
      <c r="E209" s="106" t="s">
        <v>33</v>
      </c>
      <c r="F209" s="106" t="s">
        <v>46</v>
      </c>
      <c r="G209" s="107">
        <v>43832</v>
      </c>
      <c r="H209" s="107">
        <v>44195</v>
      </c>
      <c r="I209" s="106" t="s">
        <v>372</v>
      </c>
      <c r="J209" s="106" t="s">
        <v>77</v>
      </c>
      <c r="K209" s="105"/>
      <c r="L209" s="88" t="s">
        <v>1448</v>
      </c>
      <c r="M209" s="59" t="s">
        <v>44</v>
      </c>
      <c r="N209" s="57" t="s">
        <v>868</v>
      </c>
      <c r="O209" s="88" t="s">
        <v>1443</v>
      </c>
      <c r="P209" s="57" t="s">
        <v>1214</v>
      </c>
      <c r="Q209" s="59" t="s">
        <v>33</v>
      </c>
      <c r="R209" s="57" t="s">
        <v>143</v>
      </c>
      <c r="S209" s="67"/>
      <c r="Z209" s="93"/>
    </row>
    <row r="210" spans="1:26" x14ac:dyDescent="0.25">
      <c r="A210" s="106">
        <v>114886</v>
      </c>
      <c r="B210" s="106" t="s">
        <v>381</v>
      </c>
      <c r="C210" s="106" t="s">
        <v>44</v>
      </c>
      <c r="D210" s="106" t="s">
        <v>159</v>
      </c>
      <c r="E210" s="106" t="s">
        <v>33</v>
      </c>
      <c r="F210" s="106" t="s">
        <v>46</v>
      </c>
      <c r="G210" s="107">
        <v>43832</v>
      </c>
      <c r="H210" s="107">
        <v>44195</v>
      </c>
      <c r="I210" s="106" t="s">
        <v>372</v>
      </c>
      <c r="J210" s="106" t="s">
        <v>77</v>
      </c>
      <c r="K210" s="105"/>
      <c r="L210" s="88" t="s">
        <v>1449</v>
      </c>
      <c r="M210" s="59" t="s">
        <v>44</v>
      </c>
      <c r="N210" s="57" t="s">
        <v>869</v>
      </c>
      <c r="O210" s="88" t="s">
        <v>1443</v>
      </c>
      <c r="P210" s="57" t="s">
        <v>1214</v>
      </c>
      <c r="Q210" s="59" t="s">
        <v>33</v>
      </c>
      <c r="R210" s="57" t="s">
        <v>143</v>
      </c>
      <c r="S210" s="67"/>
      <c r="Z210" s="93"/>
    </row>
    <row r="211" spans="1:26" x14ac:dyDescent="0.25">
      <c r="A211" s="106">
        <v>115084</v>
      </c>
      <c r="B211" s="106" t="s">
        <v>382</v>
      </c>
      <c r="C211" s="106" t="s">
        <v>58</v>
      </c>
      <c r="D211" s="106" t="s">
        <v>383</v>
      </c>
      <c r="E211" s="106" t="s">
        <v>33</v>
      </c>
      <c r="F211" s="106" t="s">
        <v>46</v>
      </c>
      <c r="G211" s="107">
        <v>44013</v>
      </c>
      <c r="H211" s="107">
        <v>44104</v>
      </c>
      <c r="I211" s="106" t="s">
        <v>372</v>
      </c>
      <c r="J211" s="106" t="s">
        <v>77</v>
      </c>
      <c r="K211" s="105"/>
      <c r="L211" s="88" t="s">
        <v>1450</v>
      </c>
      <c r="M211" s="59" t="s">
        <v>44</v>
      </c>
      <c r="N211" s="57" t="s">
        <v>870</v>
      </c>
      <c r="O211" s="88" t="s">
        <v>1443</v>
      </c>
      <c r="P211" s="57" t="s">
        <v>1214</v>
      </c>
      <c r="Q211" s="59" t="s">
        <v>33</v>
      </c>
      <c r="R211" s="57" t="s">
        <v>143</v>
      </c>
      <c r="S211" s="67"/>
      <c r="Z211" s="93"/>
    </row>
    <row r="212" spans="1:26" x14ac:dyDescent="0.25">
      <c r="A212" s="106">
        <v>114889</v>
      </c>
      <c r="B212" s="106" t="s">
        <v>384</v>
      </c>
      <c r="C212" s="106" t="s">
        <v>44</v>
      </c>
      <c r="D212" s="106" t="s">
        <v>143</v>
      </c>
      <c r="E212" s="106" t="s">
        <v>33</v>
      </c>
      <c r="F212" s="106" t="s">
        <v>46</v>
      </c>
      <c r="G212" s="107">
        <v>43832</v>
      </c>
      <c r="H212" s="107">
        <v>44195</v>
      </c>
      <c r="I212" s="106" t="s">
        <v>372</v>
      </c>
      <c r="J212" s="106" t="s">
        <v>77</v>
      </c>
      <c r="K212" s="105"/>
      <c r="L212" s="88" t="s">
        <v>1459</v>
      </c>
      <c r="M212" s="59" t="s">
        <v>44</v>
      </c>
      <c r="N212" s="57" t="s">
        <v>876</v>
      </c>
      <c r="O212" s="88" t="s">
        <v>1443</v>
      </c>
      <c r="P212" s="57" t="s">
        <v>1214</v>
      </c>
      <c r="Q212" s="59" t="s">
        <v>33</v>
      </c>
      <c r="R212" s="57" t="s">
        <v>143</v>
      </c>
      <c r="S212" s="67"/>
      <c r="Z212" s="93"/>
    </row>
    <row r="213" spans="1:26" x14ac:dyDescent="0.25">
      <c r="A213" s="106">
        <v>114891</v>
      </c>
      <c r="B213" s="106" t="s">
        <v>385</v>
      </c>
      <c r="C213" s="106" t="s">
        <v>44</v>
      </c>
      <c r="D213" s="106" t="s">
        <v>159</v>
      </c>
      <c r="E213" s="106" t="s">
        <v>33</v>
      </c>
      <c r="F213" s="106" t="s">
        <v>46</v>
      </c>
      <c r="G213" s="107">
        <v>43832</v>
      </c>
      <c r="H213" s="107">
        <v>44195</v>
      </c>
      <c r="I213" s="106" t="s">
        <v>372</v>
      </c>
      <c r="J213" s="106" t="s">
        <v>77</v>
      </c>
      <c r="K213" s="105"/>
      <c r="L213" s="88" t="s">
        <v>1451</v>
      </c>
      <c r="M213" s="59" t="s">
        <v>44</v>
      </c>
      <c r="N213" s="57" t="s">
        <v>871</v>
      </c>
      <c r="O213" s="88" t="s">
        <v>1443</v>
      </c>
      <c r="P213" s="57" t="s">
        <v>1214</v>
      </c>
      <c r="Q213" s="59" t="s">
        <v>33</v>
      </c>
      <c r="R213" s="57" t="s">
        <v>143</v>
      </c>
      <c r="S213" s="67"/>
      <c r="Z213" s="93"/>
    </row>
    <row r="214" spans="1:26" x14ac:dyDescent="0.25">
      <c r="A214" s="106">
        <v>114888</v>
      </c>
      <c r="B214" s="106" t="s">
        <v>386</v>
      </c>
      <c r="C214" s="106" t="s">
        <v>44</v>
      </c>
      <c r="D214" s="106" t="s">
        <v>152</v>
      </c>
      <c r="E214" s="106" t="s">
        <v>33</v>
      </c>
      <c r="F214" s="106" t="s">
        <v>46</v>
      </c>
      <c r="G214" s="107">
        <v>43832</v>
      </c>
      <c r="H214" s="107">
        <v>44195</v>
      </c>
      <c r="I214" s="106" t="s">
        <v>372</v>
      </c>
      <c r="J214" s="106" t="s">
        <v>77</v>
      </c>
      <c r="K214" s="105"/>
      <c r="L214" s="88" t="s">
        <v>1442</v>
      </c>
      <c r="M214" s="59" t="s">
        <v>44</v>
      </c>
      <c r="N214" s="57" t="s">
        <v>863</v>
      </c>
      <c r="O214" s="88" t="s">
        <v>1443</v>
      </c>
      <c r="P214" s="57" t="s">
        <v>1214</v>
      </c>
      <c r="Q214" s="59" t="s">
        <v>33</v>
      </c>
      <c r="R214" s="57" t="s">
        <v>143</v>
      </c>
      <c r="S214" s="67"/>
      <c r="Z214" s="93"/>
    </row>
    <row r="215" spans="1:26" x14ac:dyDescent="0.25">
      <c r="A215" s="106">
        <v>114890</v>
      </c>
      <c r="B215" s="106" t="s">
        <v>387</v>
      </c>
      <c r="C215" s="106" t="s">
        <v>44</v>
      </c>
      <c r="D215" s="106" t="s">
        <v>159</v>
      </c>
      <c r="E215" s="106" t="s">
        <v>33</v>
      </c>
      <c r="F215" s="106" t="s">
        <v>46</v>
      </c>
      <c r="G215" s="107">
        <v>43832</v>
      </c>
      <c r="H215" s="107">
        <v>44195</v>
      </c>
      <c r="I215" s="106" t="s">
        <v>372</v>
      </c>
      <c r="J215" s="106" t="s">
        <v>77</v>
      </c>
      <c r="K215" s="105"/>
      <c r="L215" s="88" t="s">
        <v>1452</v>
      </c>
      <c r="M215" s="59" t="s">
        <v>44</v>
      </c>
      <c r="N215" s="57" t="s">
        <v>872</v>
      </c>
      <c r="O215" s="88" t="s">
        <v>1443</v>
      </c>
      <c r="P215" s="57" t="s">
        <v>1214</v>
      </c>
      <c r="Q215" s="59" t="s">
        <v>33</v>
      </c>
      <c r="R215" s="57" t="s">
        <v>159</v>
      </c>
      <c r="S215" s="67"/>
      <c r="Z215" s="93"/>
    </row>
    <row r="216" spans="1:26" x14ac:dyDescent="0.25">
      <c r="A216" s="106">
        <v>114887</v>
      </c>
      <c r="B216" s="106" t="s">
        <v>388</v>
      </c>
      <c r="C216" s="106" t="s">
        <v>44</v>
      </c>
      <c r="D216" s="106" t="s">
        <v>143</v>
      </c>
      <c r="E216" s="106" t="s">
        <v>33</v>
      </c>
      <c r="F216" s="106" t="s">
        <v>46</v>
      </c>
      <c r="G216" s="107">
        <v>43832</v>
      </c>
      <c r="H216" s="107">
        <v>44195</v>
      </c>
      <c r="I216" s="106" t="s">
        <v>372</v>
      </c>
      <c r="J216" s="106" t="s">
        <v>77</v>
      </c>
      <c r="K216" s="105"/>
      <c r="L216" s="88" t="s">
        <v>1458</v>
      </c>
      <c r="M216" s="59" t="s">
        <v>44</v>
      </c>
      <c r="N216" s="57" t="s">
        <v>875</v>
      </c>
      <c r="O216" s="88" t="s">
        <v>1443</v>
      </c>
      <c r="P216" s="57" t="s">
        <v>1214</v>
      </c>
      <c r="Q216" s="59" t="s">
        <v>33</v>
      </c>
      <c r="R216" s="57" t="s">
        <v>143</v>
      </c>
      <c r="S216" s="67"/>
      <c r="Z216" s="93"/>
    </row>
    <row r="217" spans="1:26" x14ac:dyDescent="0.25">
      <c r="A217" s="106">
        <v>114883</v>
      </c>
      <c r="B217" s="106" t="s">
        <v>389</v>
      </c>
      <c r="C217" s="106" t="s">
        <v>44</v>
      </c>
      <c r="D217" s="106" t="s">
        <v>143</v>
      </c>
      <c r="E217" s="106" t="s">
        <v>33</v>
      </c>
      <c r="F217" s="106" t="s">
        <v>46</v>
      </c>
      <c r="G217" s="107">
        <v>43832</v>
      </c>
      <c r="H217" s="107">
        <v>44195</v>
      </c>
      <c r="I217" s="106" t="s">
        <v>372</v>
      </c>
      <c r="J217" s="106" t="s">
        <v>77</v>
      </c>
      <c r="K217" s="105"/>
      <c r="L217" s="88" t="s">
        <v>1456</v>
      </c>
      <c r="M217" s="59" t="s">
        <v>44</v>
      </c>
      <c r="N217" s="57" t="s">
        <v>1014</v>
      </c>
      <c r="O217" s="88" t="s">
        <v>1443</v>
      </c>
      <c r="P217" s="57" t="s">
        <v>1214</v>
      </c>
      <c r="Q217" s="59" t="s">
        <v>33</v>
      </c>
      <c r="R217" s="57" t="s">
        <v>152</v>
      </c>
      <c r="S217" s="67"/>
      <c r="Z217" s="93"/>
    </row>
    <row r="218" spans="1:26" x14ac:dyDescent="0.25">
      <c r="A218" s="106">
        <v>115407</v>
      </c>
      <c r="B218" s="106" t="s">
        <v>390</v>
      </c>
      <c r="C218" s="106" t="s">
        <v>44</v>
      </c>
      <c r="D218" s="106" t="s">
        <v>391</v>
      </c>
      <c r="E218" s="106" t="s">
        <v>33</v>
      </c>
      <c r="F218" s="106" t="s">
        <v>46</v>
      </c>
      <c r="G218" s="107">
        <v>43833</v>
      </c>
      <c r="H218" s="107">
        <v>44196</v>
      </c>
      <c r="I218" s="106" t="s">
        <v>392</v>
      </c>
      <c r="J218" s="106" t="s">
        <v>48</v>
      </c>
      <c r="K218" s="105"/>
      <c r="L218" s="88" t="s">
        <v>1454</v>
      </c>
      <c r="M218" s="59" t="s">
        <v>44</v>
      </c>
      <c r="N218" s="57" t="s">
        <v>873</v>
      </c>
      <c r="O218" s="88" t="s">
        <v>1443</v>
      </c>
      <c r="P218" s="57" t="s">
        <v>1214</v>
      </c>
      <c r="Q218" s="59" t="s">
        <v>33</v>
      </c>
      <c r="R218" s="57" t="s">
        <v>143</v>
      </c>
      <c r="S218" s="67"/>
      <c r="Z218" s="93"/>
    </row>
    <row r="219" spans="1:26" x14ac:dyDescent="0.25">
      <c r="A219" s="106">
        <v>115406</v>
      </c>
      <c r="B219" s="106" t="s">
        <v>393</v>
      </c>
      <c r="C219" s="106" t="s">
        <v>44</v>
      </c>
      <c r="D219" s="106" t="s">
        <v>394</v>
      </c>
      <c r="E219" s="106" t="s">
        <v>33</v>
      </c>
      <c r="F219" s="106" t="s">
        <v>46</v>
      </c>
      <c r="G219" s="107">
        <v>43833</v>
      </c>
      <c r="H219" s="107">
        <v>44196</v>
      </c>
      <c r="I219" s="106" t="s">
        <v>392</v>
      </c>
      <c r="J219" s="106" t="s">
        <v>48</v>
      </c>
      <c r="K219" s="105"/>
      <c r="L219" s="88" t="s">
        <v>1457</v>
      </c>
      <c r="M219" s="59" t="s">
        <v>44</v>
      </c>
      <c r="N219" s="57" t="s">
        <v>874</v>
      </c>
      <c r="O219" s="88" t="s">
        <v>1443</v>
      </c>
      <c r="P219" s="57" t="s">
        <v>1214</v>
      </c>
      <c r="Q219" s="59" t="s">
        <v>33</v>
      </c>
      <c r="R219" s="57" t="s">
        <v>159</v>
      </c>
      <c r="S219" s="67"/>
      <c r="Z219" s="93"/>
    </row>
    <row r="220" spans="1:26" x14ac:dyDescent="0.25">
      <c r="A220" s="106">
        <v>115408</v>
      </c>
      <c r="B220" s="106" t="s">
        <v>395</v>
      </c>
      <c r="C220" s="106" t="s">
        <v>44</v>
      </c>
      <c r="D220" s="106" t="s">
        <v>396</v>
      </c>
      <c r="E220" s="106" t="s">
        <v>33</v>
      </c>
      <c r="F220" s="106" t="s">
        <v>46</v>
      </c>
      <c r="G220" s="107">
        <v>43833</v>
      </c>
      <c r="H220" s="107">
        <v>44196</v>
      </c>
      <c r="I220" s="106" t="s">
        <v>392</v>
      </c>
      <c r="J220" s="106" t="s">
        <v>77</v>
      </c>
      <c r="K220" s="105"/>
      <c r="L220" s="88" t="s">
        <v>1455</v>
      </c>
      <c r="M220" s="59" t="s">
        <v>44</v>
      </c>
      <c r="N220" s="57" t="s">
        <v>1013</v>
      </c>
      <c r="O220" s="88" t="s">
        <v>1443</v>
      </c>
      <c r="P220" s="57" t="s">
        <v>1214</v>
      </c>
      <c r="Q220" s="59" t="s">
        <v>33</v>
      </c>
      <c r="R220" s="57" t="s">
        <v>159</v>
      </c>
      <c r="S220" s="67"/>
      <c r="Z220" s="93"/>
    </row>
    <row r="221" spans="1:26" x14ac:dyDescent="0.25">
      <c r="A221" s="106">
        <v>115409</v>
      </c>
      <c r="B221" s="106" t="s">
        <v>397</v>
      </c>
      <c r="C221" s="106" t="s">
        <v>44</v>
      </c>
      <c r="D221" s="106" t="s">
        <v>396</v>
      </c>
      <c r="E221" s="106" t="s">
        <v>33</v>
      </c>
      <c r="F221" s="106" t="s">
        <v>46</v>
      </c>
      <c r="G221" s="107">
        <v>43833</v>
      </c>
      <c r="H221" s="107">
        <v>44196</v>
      </c>
      <c r="I221" s="106" t="s">
        <v>392</v>
      </c>
      <c r="J221" s="106" t="s">
        <v>77</v>
      </c>
      <c r="K221" s="105"/>
      <c r="L221" s="88" t="s">
        <v>1453</v>
      </c>
      <c r="M221" s="59" t="s">
        <v>58</v>
      </c>
      <c r="N221" s="57" t="s">
        <v>1133</v>
      </c>
      <c r="O221" s="88" t="s">
        <v>1443</v>
      </c>
      <c r="P221" s="57" t="s">
        <v>1214</v>
      </c>
      <c r="Q221" s="59" t="s">
        <v>33</v>
      </c>
      <c r="R221" s="57" t="s">
        <v>721</v>
      </c>
      <c r="S221" s="67"/>
      <c r="Z221" s="93"/>
    </row>
    <row r="222" spans="1:26" x14ac:dyDescent="0.25">
      <c r="A222" s="106">
        <v>115410</v>
      </c>
      <c r="B222" s="106" t="s">
        <v>398</v>
      </c>
      <c r="C222" s="106" t="s">
        <v>44</v>
      </c>
      <c r="D222" s="106" t="s">
        <v>399</v>
      </c>
      <c r="E222" s="106" t="s">
        <v>33</v>
      </c>
      <c r="F222" s="106" t="s">
        <v>46</v>
      </c>
      <c r="G222" s="107">
        <v>43831</v>
      </c>
      <c r="H222" s="107">
        <v>44196</v>
      </c>
      <c r="I222" s="106" t="s">
        <v>392</v>
      </c>
      <c r="J222" s="106" t="s">
        <v>77</v>
      </c>
      <c r="K222" s="105"/>
      <c r="L222" s="88" t="s">
        <v>1444</v>
      </c>
      <c r="M222" s="59" t="s">
        <v>44</v>
      </c>
      <c r="N222" s="57" t="s">
        <v>864</v>
      </c>
      <c r="O222" s="88" t="s">
        <v>1443</v>
      </c>
      <c r="P222" s="57" t="s">
        <v>1214</v>
      </c>
      <c r="Q222" s="59" t="s">
        <v>33</v>
      </c>
      <c r="R222" s="57" t="s">
        <v>143</v>
      </c>
      <c r="S222" s="67"/>
      <c r="Z222" s="93"/>
    </row>
    <row r="223" spans="1:26" x14ac:dyDescent="0.25">
      <c r="A223" s="106">
        <v>115411</v>
      </c>
      <c r="B223" s="106" t="s">
        <v>400</v>
      </c>
      <c r="C223" s="106" t="s">
        <v>44</v>
      </c>
      <c r="D223" s="106" t="s">
        <v>396</v>
      </c>
      <c r="E223" s="106" t="s">
        <v>33</v>
      </c>
      <c r="F223" s="106" t="s">
        <v>46</v>
      </c>
      <c r="G223" s="107">
        <v>43833</v>
      </c>
      <c r="H223" s="107">
        <v>44196</v>
      </c>
      <c r="I223" s="106" t="s">
        <v>392</v>
      </c>
      <c r="J223" s="106" t="s">
        <v>77</v>
      </c>
      <c r="K223" s="105"/>
      <c r="L223" s="88" t="s">
        <v>1463</v>
      </c>
      <c r="M223" s="59" t="s">
        <v>44</v>
      </c>
      <c r="N223" s="57" t="s">
        <v>879</v>
      </c>
      <c r="O223" s="88" t="s">
        <v>1461</v>
      </c>
      <c r="P223" s="57" t="s">
        <v>1215</v>
      </c>
      <c r="Q223" s="59" t="s">
        <v>33</v>
      </c>
      <c r="R223" s="57" t="s">
        <v>396</v>
      </c>
      <c r="S223" s="67"/>
      <c r="Z223" s="93"/>
    </row>
    <row r="224" spans="1:26" x14ac:dyDescent="0.25">
      <c r="A224" s="106">
        <v>115405</v>
      </c>
      <c r="B224" s="106" t="s">
        <v>401</v>
      </c>
      <c r="C224" s="106" t="s">
        <v>44</v>
      </c>
      <c r="D224" s="106" t="s">
        <v>402</v>
      </c>
      <c r="E224" s="106" t="s">
        <v>33</v>
      </c>
      <c r="F224" s="106" t="s">
        <v>46</v>
      </c>
      <c r="G224" s="107">
        <v>43833</v>
      </c>
      <c r="H224" s="107">
        <v>44196</v>
      </c>
      <c r="I224" s="106" t="s">
        <v>392</v>
      </c>
      <c r="J224" s="106" t="s">
        <v>77</v>
      </c>
      <c r="K224" s="105"/>
      <c r="L224" s="88" t="s">
        <v>1467</v>
      </c>
      <c r="M224" s="59" t="s">
        <v>44</v>
      </c>
      <c r="N224" s="57" t="s">
        <v>754</v>
      </c>
      <c r="O224" s="88" t="s">
        <v>1461</v>
      </c>
      <c r="P224" s="57" t="s">
        <v>1215</v>
      </c>
      <c r="Q224" s="59" t="s">
        <v>33</v>
      </c>
      <c r="R224" s="57" t="s">
        <v>402</v>
      </c>
      <c r="S224" s="67"/>
      <c r="Z224" s="93"/>
    </row>
    <row r="225" spans="1:26" x14ac:dyDescent="0.25">
      <c r="A225" s="106">
        <v>115412</v>
      </c>
      <c r="B225" s="106" t="s">
        <v>403</v>
      </c>
      <c r="C225" s="106" t="s">
        <v>44</v>
      </c>
      <c r="D225" s="106" t="s">
        <v>399</v>
      </c>
      <c r="E225" s="106" t="s">
        <v>33</v>
      </c>
      <c r="F225" s="106" t="s">
        <v>46</v>
      </c>
      <c r="G225" s="107">
        <v>43833</v>
      </c>
      <c r="H225" s="107">
        <v>44196</v>
      </c>
      <c r="I225" s="106" t="s">
        <v>392</v>
      </c>
      <c r="J225" s="106" t="s">
        <v>77</v>
      </c>
      <c r="K225" s="105"/>
      <c r="L225" s="88" t="s">
        <v>1460</v>
      </c>
      <c r="M225" s="59" t="s">
        <v>44</v>
      </c>
      <c r="N225" s="57" t="s">
        <v>877</v>
      </c>
      <c r="O225" s="88" t="s">
        <v>1461</v>
      </c>
      <c r="P225" s="57" t="s">
        <v>1215</v>
      </c>
      <c r="Q225" s="59" t="s">
        <v>33</v>
      </c>
      <c r="R225" s="57" t="s">
        <v>391</v>
      </c>
      <c r="S225" s="67"/>
      <c r="Z225" s="93"/>
    </row>
    <row r="226" spans="1:26" x14ac:dyDescent="0.25">
      <c r="A226" s="106">
        <v>115404</v>
      </c>
      <c r="B226" s="106" t="s">
        <v>404</v>
      </c>
      <c r="C226" s="106" t="s">
        <v>44</v>
      </c>
      <c r="D226" s="106" t="s">
        <v>405</v>
      </c>
      <c r="E226" s="106" t="s">
        <v>33</v>
      </c>
      <c r="F226" s="106" t="s">
        <v>46</v>
      </c>
      <c r="G226" s="107">
        <v>43831</v>
      </c>
      <c r="H226" s="107">
        <v>44196</v>
      </c>
      <c r="I226" s="106" t="s">
        <v>392</v>
      </c>
      <c r="J226" s="106" t="s">
        <v>77</v>
      </c>
      <c r="K226" s="105"/>
      <c r="L226" s="88" t="s">
        <v>1468</v>
      </c>
      <c r="M226" s="59" t="s">
        <v>44</v>
      </c>
      <c r="N226" s="57" t="s">
        <v>883</v>
      </c>
      <c r="O226" s="88" t="s">
        <v>1461</v>
      </c>
      <c r="P226" s="57" t="s">
        <v>1215</v>
      </c>
      <c r="Q226" s="59" t="s">
        <v>33</v>
      </c>
      <c r="R226" s="57" t="s">
        <v>399</v>
      </c>
      <c r="S226" s="67"/>
      <c r="Z226" s="93"/>
    </row>
    <row r="227" spans="1:26" x14ac:dyDescent="0.25">
      <c r="A227" s="106">
        <v>115852</v>
      </c>
      <c r="B227" s="106" t="s">
        <v>406</v>
      </c>
      <c r="C227" s="106" t="s">
        <v>407</v>
      </c>
      <c r="D227" s="106" t="s">
        <v>408</v>
      </c>
      <c r="E227" s="106" t="s">
        <v>33</v>
      </c>
      <c r="F227" s="106" t="s">
        <v>46</v>
      </c>
      <c r="G227" s="107">
        <v>43922</v>
      </c>
      <c r="H227" s="107">
        <v>44104</v>
      </c>
      <c r="I227" s="106" t="s">
        <v>409</v>
      </c>
      <c r="J227" s="106" t="s">
        <v>77</v>
      </c>
      <c r="K227" s="105"/>
      <c r="L227" s="88" t="s">
        <v>1464</v>
      </c>
      <c r="M227" s="59" t="s">
        <v>44</v>
      </c>
      <c r="N227" s="57" t="s">
        <v>880</v>
      </c>
      <c r="O227" s="88" t="s">
        <v>1461</v>
      </c>
      <c r="P227" s="57" t="s">
        <v>1215</v>
      </c>
      <c r="Q227" s="59" t="s">
        <v>33</v>
      </c>
      <c r="R227" s="57" t="s">
        <v>396</v>
      </c>
      <c r="S227" s="67"/>
      <c r="Z227" s="93"/>
    </row>
    <row r="228" spans="1:26" x14ac:dyDescent="0.25">
      <c r="A228" s="106">
        <v>115855</v>
      </c>
      <c r="B228" s="106" t="s">
        <v>410</v>
      </c>
      <c r="C228" s="106" t="s">
        <v>44</v>
      </c>
      <c r="D228" s="106" t="s">
        <v>411</v>
      </c>
      <c r="E228" s="106" t="s">
        <v>33</v>
      </c>
      <c r="F228" s="106" t="s">
        <v>46</v>
      </c>
      <c r="G228" s="107">
        <v>43833</v>
      </c>
      <c r="H228" s="107">
        <v>44196</v>
      </c>
      <c r="I228" s="106" t="s">
        <v>409</v>
      </c>
      <c r="J228" s="106" t="s">
        <v>77</v>
      </c>
      <c r="K228" s="105"/>
      <c r="L228" s="88" t="s">
        <v>1465</v>
      </c>
      <c r="M228" s="59" t="s">
        <v>44</v>
      </c>
      <c r="N228" s="57" t="s">
        <v>881</v>
      </c>
      <c r="O228" s="88" t="s">
        <v>1461</v>
      </c>
      <c r="P228" s="57" t="s">
        <v>1215</v>
      </c>
      <c r="Q228" s="59" t="s">
        <v>33</v>
      </c>
      <c r="R228" s="57" t="s">
        <v>399</v>
      </c>
      <c r="S228" s="67"/>
      <c r="Z228" s="93"/>
    </row>
    <row r="229" spans="1:26" x14ac:dyDescent="0.25">
      <c r="A229" s="106">
        <v>115853</v>
      </c>
      <c r="B229" s="106" t="s">
        <v>412</v>
      </c>
      <c r="C229" s="106" t="s">
        <v>44</v>
      </c>
      <c r="D229" s="106" t="s">
        <v>413</v>
      </c>
      <c r="E229" s="106" t="s">
        <v>33</v>
      </c>
      <c r="F229" s="106" t="s">
        <v>46</v>
      </c>
      <c r="G229" s="107">
        <v>43833</v>
      </c>
      <c r="H229" s="107">
        <v>44196</v>
      </c>
      <c r="I229" s="106" t="s">
        <v>409</v>
      </c>
      <c r="J229" s="106" t="s">
        <v>77</v>
      </c>
      <c r="K229" s="105"/>
      <c r="L229" s="88" t="s">
        <v>1462</v>
      </c>
      <c r="M229" s="59" t="s">
        <v>44</v>
      </c>
      <c r="N229" s="57" t="s">
        <v>878</v>
      </c>
      <c r="O229" s="88" t="s">
        <v>1461</v>
      </c>
      <c r="P229" s="57" t="s">
        <v>1215</v>
      </c>
      <c r="Q229" s="59" t="s">
        <v>33</v>
      </c>
      <c r="R229" s="57" t="s">
        <v>394</v>
      </c>
      <c r="S229" s="67"/>
      <c r="Z229" s="93"/>
    </row>
    <row r="230" spans="1:26" x14ac:dyDescent="0.25">
      <c r="A230" s="106">
        <v>115850</v>
      </c>
      <c r="B230" s="106" t="s">
        <v>414</v>
      </c>
      <c r="C230" s="106" t="s">
        <v>44</v>
      </c>
      <c r="D230" s="106" t="s">
        <v>413</v>
      </c>
      <c r="E230" s="106" t="s">
        <v>33</v>
      </c>
      <c r="F230" s="106" t="s">
        <v>46</v>
      </c>
      <c r="G230" s="107">
        <v>43833</v>
      </c>
      <c r="H230" s="107">
        <v>44196</v>
      </c>
      <c r="I230" s="106" t="s">
        <v>409</v>
      </c>
      <c r="J230" s="106" t="s">
        <v>77</v>
      </c>
      <c r="K230" s="105"/>
      <c r="L230" s="88" t="s">
        <v>1466</v>
      </c>
      <c r="M230" s="59" t="s">
        <v>44</v>
      </c>
      <c r="N230" s="57" t="s">
        <v>882</v>
      </c>
      <c r="O230" s="88" t="s">
        <v>1461</v>
      </c>
      <c r="P230" s="57" t="s">
        <v>1215</v>
      </c>
      <c r="Q230" s="59" t="s">
        <v>33</v>
      </c>
      <c r="R230" s="57" t="s">
        <v>396</v>
      </c>
      <c r="S230" s="67"/>
      <c r="Z230" s="93"/>
    </row>
    <row r="231" spans="1:26" x14ac:dyDescent="0.25">
      <c r="A231" s="106">
        <v>115851</v>
      </c>
      <c r="B231" s="106" t="s">
        <v>415</v>
      </c>
      <c r="C231" s="106" t="s">
        <v>44</v>
      </c>
      <c r="D231" s="106" t="s">
        <v>416</v>
      </c>
      <c r="E231" s="106" t="s">
        <v>33</v>
      </c>
      <c r="F231" s="106" t="s">
        <v>46</v>
      </c>
      <c r="G231" s="107">
        <v>43833</v>
      </c>
      <c r="H231" s="107">
        <v>44196</v>
      </c>
      <c r="I231" s="106" t="s">
        <v>409</v>
      </c>
      <c r="J231" s="106" t="s">
        <v>77</v>
      </c>
      <c r="K231" s="105"/>
      <c r="L231" s="88" t="s">
        <v>1469</v>
      </c>
      <c r="M231" s="59" t="s">
        <v>44</v>
      </c>
      <c r="N231" s="57" t="s">
        <v>884</v>
      </c>
      <c r="O231" s="88" t="s">
        <v>1461</v>
      </c>
      <c r="P231" s="57" t="s">
        <v>1215</v>
      </c>
      <c r="Q231" s="59" t="s">
        <v>33</v>
      </c>
      <c r="R231" s="57" t="s">
        <v>405</v>
      </c>
      <c r="S231" s="67"/>
      <c r="Z231" s="93"/>
    </row>
    <row r="232" spans="1:26" x14ac:dyDescent="0.25">
      <c r="A232" s="106">
        <v>115849</v>
      </c>
      <c r="B232" s="106" t="s">
        <v>417</v>
      </c>
      <c r="C232" s="106" t="s">
        <v>44</v>
      </c>
      <c r="D232" s="106" t="s">
        <v>413</v>
      </c>
      <c r="E232" s="106" t="s">
        <v>33</v>
      </c>
      <c r="F232" s="106" t="s">
        <v>46</v>
      </c>
      <c r="G232" s="107">
        <v>43833</v>
      </c>
      <c r="H232" s="107">
        <v>44196</v>
      </c>
      <c r="I232" s="106" t="s">
        <v>409</v>
      </c>
      <c r="J232" s="106" t="s">
        <v>77</v>
      </c>
      <c r="K232" s="105"/>
      <c r="L232" s="88" t="s">
        <v>1482</v>
      </c>
      <c r="M232" s="59" t="s">
        <v>44</v>
      </c>
      <c r="N232" s="57" t="s">
        <v>889</v>
      </c>
      <c r="O232" s="88" t="s">
        <v>1471</v>
      </c>
      <c r="P232" s="57" t="s">
        <v>1216</v>
      </c>
      <c r="Q232" s="59" t="s">
        <v>33</v>
      </c>
      <c r="R232" s="57" t="s">
        <v>413</v>
      </c>
      <c r="S232" s="67"/>
      <c r="Z232" s="93"/>
    </row>
    <row r="233" spans="1:26" x14ac:dyDescent="0.25">
      <c r="A233" s="106">
        <v>115848</v>
      </c>
      <c r="B233" s="106" t="s">
        <v>418</v>
      </c>
      <c r="C233" s="106" t="s">
        <v>44</v>
      </c>
      <c r="D233" s="106" t="s">
        <v>413</v>
      </c>
      <c r="E233" s="106" t="s">
        <v>33</v>
      </c>
      <c r="F233" s="106" t="s">
        <v>46</v>
      </c>
      <c r="G233" s="107">
        <v>43833</v>
      </c>
      <c r="H233" s="107">
        <v>44196</v>
      </c>
      <c r="I233" s="106" t="s">
        <v>409</v>
      </c>
      <c r="J233" s="106" t="s">
        <v>77</v>
      </c>
      <c r="K233" s="105"/>
      <c r="L233" s="88" t="s">
        <v>1473</v>
      </c>
      <c r="M233" s="59" t="s">
        <v>44</v>
      </c>
      <c r="N233" s="57" t="s">
        <v>886</v>
      </c>
      <c r="O233" s="88" t="s">
        <v>1471</v>
      </c>
      <c r="P233" s="57" t="s">
        <v>1216</v>
      </c>
      <c r="Q233" s="59" t="s">
        <v>33</v>
      </c>
      <c r="R233" s="57" t="s">
        <v>413</v>
      </c>
      <c r="S233" s="67"/>
      <c r="Z233" s="93"/>
    </row>
    <row r="234" spans="1:26" x14ac:dyDescent="0.25">
      <c r="A234" s="106">
        <v>115888</v>
      </c>
      <c r="B234" s="106" t="s">
        <v>419</v>
      </c>
      <c r="C234" s="106" t="s">
        <v>58</v>
      </c>
      <c r="D234" s="106" t="s">
        <v>396</v>
      </c>
      <c r="E234" s="106" t="s">
        <v>33</v>
      </c>
      <c r="F234" s="106" t="s">
        <v>46</v>
      </c>
      <c r="G234" s="107">
        <v>44013</v>
      </c>
      <c r="H234" s="107">
        <v>44104</v>
      </c>
      <c r="I234" s="106" t="s">
        <v>409</v>
      </c>
      <c r="J234" s="106" t="s">
        <v>77</v>
      </c>
      <c r="K234" s="105"/>
      <c r="L234" s="88" t="s">
        <v>1475</v>
      </c>
      <c r="M234" s="59" t="s">
        <v>44</v>
      </c>
      <c r="N234" s="57" t="s">
        <v>1015</v>
      </c>
      <c r="O234" s="88" t="s">
        <v>1471</v>
      </c>
      <c r="P234" s="57" t="s">
        <v>1216</v>
      </c>
      <c r="Q234" s="59" t="s">
        <v>33</v>
      </c>
      <c r="R234" s="57" t="s">
        <v>416</v>
      </c>
      <c r="S234" s="67"/>
      <c r="Z234" s="93"/>
    </row>
    <row r="235" spans="1:26" x14ac:dyDescent="0.25">
      <c r="A235" s="106">
        <v>115889</v>
      </c>
      <c r="B235" s="106" t="s">
        <v>420</v>
      </c>
      <c r="C235" s="106" t="s">
        <v>58</v>
      </c>
      <c r="D235" s="106" t="s">
        <v>148</v>
      </c>
      <c r="E235" s="106" t="s">
        <v>33</v>
      </c>
      <c r="F235" s="106" t="s">
        <v>46</v>
      </c>
      <c r="G235" s="107">
        <v>44013</v>
      </c>
      <c r="H235" s="107">
        <v>44104</v>
      </c>
      <c r="I235" s="106" t="s">
        <v>409</v>
      </c>
      <c r="J235" s="106" t="s">
        <v>77</v>
      </c>
      <c r="K235" s="105"/>
      <c r="L235" s="88" t="s">
        <v>1470</v>
      </c>
      <c r="M235" s="59" t="s">
        <v>407</v>
      </c>
      <c r="N235" s="57" t="s">
        <v>1134</v>
      </c>
      <c r="O235" s="88" t="s">
        <v>1471</v>
      </c>
      <c r="P235" s="57" t="s">
        <v>1216</v>
      </c>
      <c r="Q235" s="59" t="s">
        <v>33</v>
      </c>
      <c r="R235" s="57" t="s">
        <v>408</v>
      </c>
      <c r="S235" s="67"/>
      <c r="Z235" s="93"/>
    </row>
    <row r="236" spans="1:26" x14ac:dyDescent="0.25">
      <c r="A236" s="106">
        <v>115934</v>
      </c>
      <c r="B236" s="106" t="s">
        <v>421</v>
      </c>
      <c r="C236" s="106" t="s">
        <v>44</v>
      </c>
      <c r="D236" s="106" t="s">
        <v>413</v>
      </c>
      <c r="E236" s="106" t="s">
        <v>33</v>
      </c>
      <c r="F236" s="106" t="s">
        <v>46</v>
      </c>
      <c r="G236" s="107">
        <v>43832</v>
      </c>
      <c r="H236" s="107">
        <v>44196</v>
      </c>
      <c r="I236" s="106" t="s">
        <v>409</v>
      </c>
      <c r="J236" s="106" t="s">
        <v>77</v>
      </c>
      <c r="K236" s="105"/>
      <c r="L236" s="88" t="s">
        <v>1476</v>
      </c>
      <c r="M236" s="59" t="s">
        <v>44</v>
      </c>
      <c r="N236" s="57" t="s">
        <v>1016</v>
      </c>
      <c r="O236" s="88" t="s">
        <v>1471</v>
      </c>
      <c r="P236" s="57" t="s">
        <v>1216</v>
      </c>
      <c r="Q236" s="59" t="s">
        <v>33</v>
      </c>
      <c r="R236" s="57" t="s">
        <v>413</v>
      </c>
      <c r="S236" s="67"/>
      <c r="Z236" s="93"/>
    </row>
    <row r="237" spans="1:26" x14ac:dyDescent="0.25">
      <c r="A237" s="106">
        <v>116103</v>
      </c>
      <c r="B237" s="106" t="s">
        <v>422</v>
      </c>
      <c r="C237" s="106" t="s">
        <v>58</v>
      </c>
      <c r="D237" s="106" t="s">
        <v>423</v>
      </c>
      <c r="E237" s="106" t="s">
        <v>33</v>
      </c>
      <c r="F237" s="106" t="s">
        <v>46</v>
      </c>
      <c r="G237" s="107">
        <v>43922</v>
      </c>
      <c r="H237" s="107">
        <v>44104</v>
      </c>
      <c r="I237" s="106" t="s">
        <v>409</v>
      </c>
      <c r="J237" s="106" t="s">
        <v>77</v>
      </c>
      <c r="K237" s="105"/>
      <c r="L237" s="88" t="s">
        <v>1474</v>
      </c>
      <c r="M237" s="59" t="s">
        <v>44</v>
      </c>
      <c r="N237" s="57" t="s">
        <v>887</v>
      </c>
      <c r="O237" s="88" t="s">
        <v>1471</v>
      </c>
      <c r="P237" s="57" t="s">
        <v>1216</v>
      </c>
      <c r="Q237" s="59" t="s">
        <v>33</v>
      </c>
      <c r="R237" s="57" t="s">
        <v>413</v>
      </c>
      <c r="S237" s="67"/>
      <c r="Z237" s="93"/>
    </row>
    <row r="238" spans="1:26" x14ac:dyDescent="0.25">
      <c r="A238" s="106">
        <v>115854</v>
      </c>
      <c r="B238" s="106" t="s">
        <v>424</v>
      </c>
      <c r="C238" s="106" t="s">
        <v>44</v>
      </c>
      <c r="D238" s="106" t="s">
        <v>413</v>
      </c>
      <c r="E238" s="106" t="s">
        <v>33</v>
      </c>
      <c r="F238" s="106" t="s">
        <v>46</v>
      </c>
      <c r="G238" s="107">
        <v>43833</v>
      </c>
      <c r="H238" s="107">
        <v>44195</v>
      </c>
      <c r="I238" s="106" t="s">
        <v>409</v>
      </c>
      <c r="J238" s="106" t="s">
        <v>77</v>
      </c>
      <c r="K238" s="105"/>
      <c r="L238" s="88" t="s">
        <v>1472</v>
      </c>
      <c r="M238" s="59" t="s">
        <v>44</v>
      </c>
      <c r="N238" s="57" t="s">
        <v>885</v>
      </c>
      <c r="O238" s="88" t="s">
        <v>1471</v>
      </c>
      <c r="P238" s="57" t="s">
        <v>1216</v>
      </c>
      <c r="Q238" s="59" t="s">
        <v>33</v>
      </c>
      <c r="R238" s="57" t="s">
        <v>411</v>
      </c>
      <c r="S238" s="67"/>
      <c r="Z238" s="93"/>
    </row>
    <row r="239" spans="1:26" x14ac:dyDescent="0.25">
      <c r="A239" s="106">
        <v>114909</v>
      </c>
      <c r="B239" s="106" t="s">
        <v>425</v>
      </c>
      <c r="C239" s="106" t="s">
        <v>44</v>
      </c>
      <c r="D239" s="106" t="s">
        <v>426</v>
      </c>
      <c r="E239" s="106" t="s">
        <v>34</v>
      </c>
      <c r="F239" s="106" t="s">
        <v>46</v>
      </c>
      <c r="G239" s="107">
        <v>43831</v>
      </c>
      <c r="H239" s="107">
        <v>44196</v>
      </c>
      <c r="I239" s="106" t="s">
        <v>427</v>
      </c>
      <c r="J239" s="106" t="s">
        <v>77</v>
      </c>
      <c r="K239" s="105"/>
      <c r="L239" s="88" t="s">
        <v>1479</v>
      </c>
      <c r="M239" s="59" t="s">
        <v>58</v>
      </c>
      <c r="N239" s="57" t="s">
        <v>1136</v>
      </c>
      <c r="O239" s="88" t="s">
        <v>1471</v>
      </c>
      <c r="P239" s="57" t="s">
        <v>1216</v>
      </c>
      <c r="Q239" s="59" t="s">
        <v>33</v>
      </c>
      <c r="R239" s="57" t="s">
        <v>148</v>
      </c>
      <c r="S239" s="67"/>
      <c r="Z239" s="93"/>
    </row>
    <row r="240" spans="1:26" x14ac:dyDescent="0.25">
      <c r="A240" s="106">
        <v>114798</v>
      </c>
      <c r="B240" s="106" t="s">
        <v>428</v>
      </c>
      <c r="C240" s="106" t="s">
        <v>44</v>
      </c>
      <c r="D240" s="106" t="s">
        <v>429</v>
      </c>
      <c r="E240" s="106" t="s">
        <v>34</v>
      </c>
      <c r="F240" s="106" t="s">
        <v>46</v>
      </c>
      <c r="G240" s="107">
        <v>43831</v>
      </c>
      <c r="H240" s="107">
        <v>44196</v>
      </c>
      <c r="I240" s="106" t="s">
        <v>427</v>
      </c>
      <c r="J240" s="106" t="s">
        <v>77</v>
      </c>
      <c r="K240" s="105"/>
      <c r="L240" s="88" t="s">
        <v>1477</v>
      </c>
      <c r="M240" s="59" t="s">
        <v>44</v>
      </c>
      <c r="N240" s="57" t="s">
        <v>1017</v>
      </c>
      <c r="O240" s="88" t="s">
        <v>1471</v>
      </c>
      <c r="P240" s="57" t="s">
        <v>1216</v>
      </c>
      <c r="Q240" s="59" t="s">
        <v>33</v>
      </c>
      <c r="R240" s="57" t="s">
        <v>413</v>
      </c>
      <c r="S240" s="67"/>
      <c r="Z240" s="93"/>
    </row>
    <row r="241" spans="1:26" x14ac:dyDescent="0.25">
      <c r="A241" s="106">
        <v>114799</v>
      </c>
      <c r="B241" s="106" t="s">
        <v>430</v>
      </c>
      <c r="C241" s="106" t="s">
        <v>44</v>
      </c>
      <c r="D241" s="106" t="s">
        <v>431</v>
      </c>
      <c r="E241" s="106" t="s">
        <v>34</v>
      </c>
      <c r="F241" s="106" t="s">
        <v>46</v>
      </c>
      <c r="G241" s="107">
        <v>43831</v>
      </c>
      <c r="H241" s="107">
        <v>44196</v>
      </c>
      <c r="I241" s="106" t="s">
        <v>427</v>
      </c>
      <c r="J241" s="106" t="s">
        <v>77</v>
      </c>
      <c r="K241" s="105"/>
      <c r="L241" s="88" t="s">
        <v>1478</v>
      </c>
      <c r="M241" s="59" t="s">
        <v>58</v>
      </c>
      <c r="N241" s="57" t="s">
        <v>1135</v>
      </c>
      <c r="O241" s="88" t="s">
        <v>1471</v>
      </c>
      <c r="P241" s="57" t="s">
        <v>1216</v>
      </c>
      <c r="Q241" s="59" t="s">
        <v>33</v>
      </c>
      <c r="R241" s="57" t="s">
        <v>396</v>
      </c>
      <c r="S241" s="67"/>
      <c r="Z241" s="93"/>
    </row>
    <row r="242" spans="1:26" x14ac:dyDescent="0.25">
      <c r="A242" s="106">
        <v>115834</v>
      </c>
      <c r="B242" s="106" t="s">
        <v>432</v>
      </c>
      <c r="C242" s="106" t="s">
        <v>44</v>
      </c>
      <c r="D242" s="106" t="s">
        <v>433</v>
      </c>
      <c r="E242" s="106" t="s">
        <v>34</v>
      </c>
      <c r="F242" s="106" t="s">
        <v>46</v>
      </c>
      <c r="G242" s="107">
        <v>43831</v>
      </c>
      <c r="H242" s="107">
        <v>44196</v>
      </c>
      <c r="I242" s="106" t="s">
        <v>427</v>
      </c>
      <c r="J242" s="106" t="s">
        <v>77</v>
      </c>
      <c r="K242" s="105"/>
      <c r="L242" s="88" t="s">
        <v>1480</v>
      </c>
      <c r="M242" s="59" t="s">
        <v>44</v>
      </c>
      <c r="N242" s="57" t="s">
        <v>888</v>
      </c>
      <c r="O242" s="88" t="s">
        <v>1471</v>
      </c>
      <c r="P242" s="57" t="s">
        <v>1216</v>
      </c>
      <c r="Q242" s="59" t="s">
        <v>33</v>
      </c>
      <c r="R242" s="57" t="s">
        <v>413</v>
      </c>
      <c r="S242" s="67"/>
      <c r="Z242" s="93"/>
    </row>
    <row r="243" spans="1:26" x14ac:dyDescent="0.25">
      <c r="A243" s="106">
        <v>114800</v>
      </c>
      <c r="B243" s="106" t="s">
        <v>434</v>
      </c>
      <c r="C243" s="106" t="s">
        <v>44</v>
      </c>
      <c r="D243" s="106" t="s">
        <v>429</v>
      </c>
      <c r="E243" s="106" t="s">
        <v>34</v>
      </c>
      <c r="F243" s="106" t="s">
        <v>46</v>
      </c>
      <c r="G243" s="107">
        <v>43831</v>
      </c>
      <c r="H243" s="107">
        <v>44196</v>
      </c>
      <c r="I243" s="106" t="s">
        <v>427</v>
      </c>
      <c r="J243" s="106" t="s">
        <v>77</v>
      </c>
      <c r="K243" s="105"/>
      <c r="L243" s="88" t="s">
        <v>1481</v>
      </c>
      <c r="M243" s="59" t="s">
        <v>58</v>
      </c>
      <c r="N243" s="57" t="s">
        <v>1137</v>
      </c>
      <c r="O243" s="88" t="s">
        <v>1471</v>
      </c>
      <c r="P243" s="57" t="s">
        <v>1216</v>
      </c>
      <c r="Q243" s="59" t="s">
        <v>33</v>
      </c>
      <c r="R243" s="57" t="s">
        <v>722</v>
      </c>
      <c r="S243" s="67"/>
      <c r="Z243" s="93"/>
    </row>
    <row r="244" spans="1:26" x14ac:dyDescent="0.25">
      <c r="A244" s="106">
        <v>115833</v>
      </c>
      <c r="B244" s="106" t="s">
        <v>435</v>
      </c>
      <c r="C244" s="106" t="s">
        <v>44</v>
      </c>
      <c r="D244" s="106" t="s">
        <v>436</v>
      </c>
      <c r="E244" s="106" t="s">
        <v>34</v>
      </c>
      <c r="F244" s="106" t="s">
        <v>46</v>
      </c>
      <c r="G244" s="107">
        <v>43831</v>
      </c>
      <c r="H244" s="107">
        <v>44196</v>
      </c>
      <c r="I244" s="106" t="s">
        <v>427</v>
      </c>
      <c r="J244" s="106" t="s">
        <v>77</v>
      </c>
      <c r="K244" s="105"/>
      <c r="L244" s="88" t="s">
        <v>1497</v>
      </c>
      <c r="M244" s="59" t="s">
        <v>44</v>
      </c>
      <c r="N244" s="57" t="s">
        <v>894</v>
      </c>
      <c r="O244" s="88" t="s">
        <v>1484</v>
      </c>
      <c r="P244" s="57" t="s">
        <v>742</v>
      </c>
      <c r="Q244" s="59" t="s">
        <v>34</v>
      </c>
      <c r="R244" s="57" t="s">
        <v>429</v>
      </c>
      <c r="S244" s="67"/>
      <c r="Z244" s="93"/>
    </row>
    <row r="245" spans="1:26" x14ac:dyDescent="0.25">
      <c r="A245" s="106">
        <v>115398</v>
      </c>
      <c r="B245" s="106" t="s">
        <v>437</v>
      </c>
      <c r="C245" s="106" t="s">
        <v>44</v>
      </c>
      <c r="D245" s="106" t="s">
        <v>429</v>
      </c>
      <c r="E245" s="106" t="s">
        <v>34</v>
      </c>
      <c r="F245" s="106" t="s">
        <v>46</v>
      </c>
      <c r="G245" s="107">
        <v>43831</v>
      </c>
      <c r="H245" s="107">
        <v>44196</v>
      </c>
      <c r="I245" s="106" t="s">
        <v>427</v>
      </c>
      <c r="J245" s="106" t="s">
        <v>77</v>
      </c>
      <c r="K245" s="105"/>
      <c r="L245" s="88" t="s">
        <v>1488</v>
      </c>
      <c r="M245" s="59" t="s">
        <v>44</v>
      </c>
      <c r="N245" s="57" t="s">
        <v>1203</v>
      </c>
      <c r="O245" s="88" t="s">
        <v>1484</v>
      </c>
      <c r="P245" s="57" t="s">
        <v>742</v>
      </c>
      <c r="Q245" s="59" t="s">
        <v>34</v>
      </c>
      <c r="R245" s="57" t="s">
        <v>429</v>
      </c>
      <c r="S245" s="67"/>
      <c r="Z245" s="93"/>
    </row>
    <row r="246" spans="1:26" x14ac:dyDescent="0.25">
      <c r="A246" s="106">
        <v>115555</v>
      </c>
      <c r="B246" s="106" t="s">
        <v>438</v>
      </c>
      <c r="C246" s="106" t="s">
        <v>44</v>
      </c>
      <c r="D246" s="106" t="s">
        <v>439</v>
      </c>
      <c r="E246" s="106" t="s">
        <v>34</v>
      </c>
      <c r="F246" s="106" t="s">
        <v>46</v>
      </c>
      <c r="G246" s="107">
        <v>43831</v>
      </c>
      <c r="H246" s="107">
        <v>44196</v>
      </c>
      <c r="I246" s="106" t="s">
        <v>427</v>
      </c>
      <c r="J246" s="106" t="s">
        <v>77</v>
      </c>
      <c r="K246" s="105"/>
      <c r="L246" s="88" t="s">
        <v>1493</v>
      </c>
      <c r="M246" s="59" t="s">
        <v>44</v>
      </c>
      <c r="N246" s="57" t="s">
        <v>893</v>
      </c>
      <c r="O246" s="88" t="s">
        <v>1484</v>
      </c>
      <c r="P246" s="57" t="s">
        <v>742</v>
      </c>
      <c r="Q246" s="59" t="s">
        <v>34</v>
      </c>
      <c r="R246" s="57" t="s">
        <v>443</v>
      </c>
      <c r="S246" s="67"/>
      <c r="Z246" s="93"/>
    </row>
    <row r="247" spans="1:26" x14ac:dyDescent="0.25">
      <c r="A247" s="106">
        <v>114797</v>
      </c>
      <c r="B247" s="106" t="s">
        <v>440</v>
      </c>
      <c r="C247" s="106" t="s">
        <v>44</v>
      </c>
      <c r="D247" s="106" t="s">
        <v>441</v>
      </c>
      <c r="E247" s="106" t="s">
        <v>34</v>
      </c>
      <c r="F247" s="106" t="s">
        <v>46</v>
      </c>
      <c r="G247" s="107">
        <v>43831</v>
      </c>
      <c r="H247" s="107">
        <v>44196</v>
      </c>
      <c r="I247" s="106" t="s">
        <v>427</v>
      </c>
      <c r="J247" s="106" t="s">
        <v>77</v>
      </c>
      <c r="K247" s="105"/>
      <c r="L247" s="88" t="s">
        <v>1503</v>
      </c>
      <c r="M247" s="59" t="s">
        <v>44</v>
      </c>
      <c r="N247" s="57" t="s">
        <v>1025</v>
      </c>
      <c r="O247" s="88" t="s">
        <v>1484</v>
      </c>
      <c r="P247" s="57" t="s">
        <v>742</v>
      </c>
      <c r="Q247" s="59" t="s">
        <v>34</v>
      </c>
      <c r="R247" s="57" t="s">
        <v>429</v>
      </c>
      <c r="S247" s="67"/>
      <c r="Z247" s="93"/>
    </row>
    <row r="248" spans="1:26" x14ac:dyDescent="0.25">
      <c r="A248" s="106">
        <v>114911</v>
      </c>
      <c r="B248" s="106" t="s">
        <v>442</v>
      </c>
      <c r="C248" s="106" t="s">
        <v>44</v>
      </c>
      <c r="D248" s="106" t="s">
        <v>443</v>
      </c>
      <c r="E248" s="106" t="s">
        <v>34</v>
      </c>
      <c r="F248" s="106" t="s">
        <v>46</v>
      </c>
      <c r="G248" s="107">
        <v>43831</v>
      </c>
      <c r="H248" s="107">
        <v>44196</v>
      </c>
      <c r="I248" s="106" t="s">
        <v>427</v>
      </c>
      <c r="J248" s="106" t="s">
        <v>77</v>
      </c>
      <c r="K248" s="105"/>
      <c r="L248" s="88" t="s">
        <v>1498</v>
      </c>
      <c r="M248" s="59" t="s">
        <v>44</v>
      </c>
      <c r="N248" s="57" t="s">
        <v>895</v>
      </c>
      <c r="O248" s="88" t="s">
        <v>1484</v>
      </c>
      <c r="P248" s="57" t="s">
        <v>742</v>
      </c>
      <c r="Q248" s="59" t="s">
        <v>34</v>
      </c>
      <c r="R248" s="57" t="s">
        <v>452</v>
      </c>
      <c r="S248" s="67"/>
      <c r="Z248" s="93"/>
    </row>
    <row r="249" spans="1:26" x14ac:dyDescent="0.25">
      <c r="A249" s="106">
        <v>114600</v>
      </c>
      <c r="B249" s="106" t="s">
        <v>444</v>
      </c>
      <c r="C249" s="106" t="s">
        <v>44</v>
      </c>
      <c r="D249" s="106" t="s">
        <v>445</v>
      </c>
      <c r="E249" s="106" t="s">
        <v>34</v>
      </c>
      <c r="F249" s="106" t="s">
        <v>46</v>
      </c>
      <c r="G249" s="107">
        <v>43831</v>
      </c>
      <c r="H249" s="107">
        <v>44196</v>
      </c>
      <c r="I249" s="106" t="s">
        <v>427</v>
      </c>
      <c r="J249" s="106" t="s">
        <v>77</v>
      </c>
      <c r="K249" s="105"/>
      <c r="L249" s="88" t="s">
        <v>1483</v>
      </c>
      <c r="M249" s="59" t="s">
        <v>44</v>
      </c>
      <c r="N249" s="57" t="s">
        <v>723</v>
      </c>
      <c r="O249" s="88" t="s">
        <v>1484</v>
      </c>
      <c r="P249" s="57" t="s">
        <v>742</v>
      </c>
      <c r="Q249" s="59" t="s">
        <v>34</v>
      </c>
      <c r="R249" s="57" t="s">
        <v>723</v>
      </c>
      <c r="S249" s="67"/>
      <c r="Z249" s="93"/>
    </row>
    <row r="250" spans="1:26" x14ac:dyDescent="0.25">
      <c r="A250" s="106">
        <v>114908</v>
      </c>
      <c r="B250" s="106" t="s">
        <v>446</v>
      </c>
      <c r="C250" s="106" t="s">
        <v>44</v>
      </c>
      <c r="D250" s="106" t="s">
        <v>447</v>
      </c>
      <c r="E250" s="106" t="s">
        <v>34</v>
      </c>
      <c r="F250" s="106" t="s">
        <v>46</v>
      </c>
      <c r="G250" s="107">
        <v>43831</v>
      </c>
      <c r="H250" s="107">
        <v>44196</v>
      </c>
      <c r="I250" s="106" t="s">
        <v>427</v>
      </c>
      <c r="J250" s="106" t="s">
        <v>77</v>
      </c>
      <c r="K250" s="105"/>
      <c r="L250" s="88" t="s">
        <v>1486</v>
      </c>
      <c r="M250" s="59" t="s">
        <v>44</v>
      </c>
      <c r="N250" s="57" t="s">
        <v>890</v>
      </c>
      <c r="O250" s="88" t="s">
        <v>1484</v>
      </c>
      <c r="P250" s="57" t="s">
        <v>742</v>
      </c>
      <c r="Q250" s="59" t="s">
        <v>34</v>
      </c>
      <c r="R250" s="57" t="s">
        <v>431</v>
      </c>
      <c r="S250" s="67"/>
      <c r="Z250" s="93"/>
    </row>
    <row r="251" spans="1:26" x14ac:dyDescent="0.25">
      <c r="A251" s="106">
        <v>114907</v>
      </c>
      <c r="B251" s="106" t="s">
        <v>448</v>
      </c>
      <c r="C251" s="106" t="s">
        <v>44</v>
      </c>
      <c r="D251" s="106" t="s">
        <v>449</v>
      </c>
      <c r="E251" s="106" t="s">
        <v>34</v>
      </c>
      <c r="F251" s="106" t="s">
        <v>46</v>
      </c>
      <c r="G251" s="107">
        <v>43831</v>
      </c>
      <c r="H251" s="107">
        <v>44196</v>
      </c>
      <c r="I251" s="106" t="s">
        <v>427</v>
      </c>
      <c r="J251" s="106" t="s">
        <v>77</v>
      </c>
      <c r="K251" s="105"/>
      <c r="L251" s="88" t="s">
        <v>1501</v>
      </c>
      <c r="M251" s="59" t="s">
        <v>44</v>
      </c>
      <c r="N251" s="57" t="s">
        <v>1024</v>
      </c>
      <c r="O251" s="88" t="s">
        <v>1484</v>
      </c>
      <c r="P251" s="57" t="s">
        <v>742</v>
      </c>
      <c r="Q251" s="59" t="s">
        <v>34</v>
      </c>
      <c r="R251" s="57" t="s">
        <v>429</v>
      </c>
      <c r="S251" s="67"/>
      <c r="Z251" s="93"/>
    </row>
    <row r="252" spans="1:26" x14ac:dyDescent="0.25">
      <c r="A252" s="106">
        <v>114801</v>
      </c>
      <c r="B252" s="106" t="s">
        <v>450</v>
      </c>
      <c r="C252" s="106" t="s">
        <v>44</v>
      </c>
      <c r="D252" s="106" t="s">
        <v>429</v>
      </c>
      <c r="E252" s="106" t="s">
        <v>34</v>
      </c>
      <c r="F252" s="106" t="s">
        <v>46</v>
      </c>
      <c r="G252" s="107">
        <v>43831</v>
      </c>
      <c r="H252" s="107">
        <v>44196</v>
      </c>
      <c r="I252" s="106" t="s">
        <v>427</v>
      </c>
      <c r="J252" s="106" t="s">
        <v>77</v>
      </c>
      <c r="K252" s="105"/>
      <c r="L252" s="88" t="s">
        <v>1499</v>
      </c>
      <c r="M252" s="59" t="s">
        <v>44</v>
      </c>
      <c r="N252" s="57" t="s">
        <v>1022</v>
      </c>
      <c r="O252" s="88" t="s">
        <v>1484</v>
      </c>
      <c r="P252" s="57" t="s">
        <v>742</v>
      </c>
      <c r="Q252" s="59" t="s">
        <v>34</v>
      </c>
      <c r="R252" s="57" t="s">
        <v>429</v>
      </c>
      <c r="S252" s="67"/>
      <c r="Z252" s="93"/>
    </row>
    <row r="253" spans="1:26" x14ac:dyDescent="0.25">
      <c r="A253" s="106">
        <v>114852</v>
      </c>
      <c r="B253" s="106" t="s">
        <v>451</v>
      </c>
      <c r="C253" s="106" t="s">
        <v>44</v>
      </c>
      <c r="D253" s="106" t="s">
        <v>452</v>
      </c>
      <c r="E253" s="106" t="s">
        <v>34</v>
      </c>
      <c r="F253" s="106" t="s">
        <v>46</v>
      </c>
      <c r="G253" s="107">
        <v>43831</v>
      </c>
      <c r="H253" s="107">
        <v>44196</v>
      </c>
      <c r="I253" s="106" t="s">
        <v>427</v>
      </c>
      <c r="J253" s="106" t="s">
        <v>77</v>
      </c>
      <c r="K253" s="105"/>
      <c r="L253" s="88" t="s">
        <v>1500</v>
      </c>
      <c r="M253" s="59" t="s">
        <v>44</v>
      </c>
      <c r="N253" s="57" t="s">
        <v>1023</v>
      </c>
      <c r="O253" s="88" t="s">
        <v>1484</v>
      </c>
      <c r="P253" s="57" t="s">
        <v>742</v>
      </c>
      <c r="Q253" s="59" t="s">
        <v>34</v>
      </c>
      <c r="R253" s="57" t="s">
        <v>429</v>
      </c>
      <c r="S253" s="67"/>
      <c r="Z253" s="93"/>
    </row>
    <row r="254" spans="1:26" x14ac:dyDescent="0.25">
      <c r="A254" s="106">
        <v>115364</v>
      </c>
      <c r="B254" s="106" t="s">
        <v>453</v>
      </c>
      <c r="C254" s="106" t="s">
        <v>44</v>
      </c>
      <c r="D254" s="106" t="s">
        <v>429</v>
      </c>
      <c r="E254" s="106" t="s">
        <v>34</v>
      </c>
      <c r="F254" s="106" t="s">
        <v>46</v>
      </c>
      <c r="G254" s="107">
        <v>43831</v>
      </c>
      <c r="H254" s="107">
        <v>44196</v>
      </c>
      <c r="I254" s="106" t="s">
        <v>427</v>
      </c>
      <c r="J254" s="106" t="s">
        <v>77</v>
      </c>
      <c r="K254" s="105"/>
      <c r="L254" s="88" t="s">
        <v>1494</v>
      </c>
      <c r="M254" s="59" t="s">
        <v>44</v>
      </c>
      <c r="N254" s="57" t="s">
        <v>445</v>
      </c>
      <c r="O254" s="88" t="s">
        <v>1484</v>
      </c>
      <c r="P254" s="57" t="s">
        <v>742</v>
      </c>
      <c r="Q254" s="59" t="s">
        <v>34</v>
      </c>
      <c r="R254" s="57" t="s">
        <v>445</v>
      </c>
      <c r="S254" s="67"/>
      <c r="Z254" s="93"/>
    </row>
    <row r="255" spans="1:26" x14ac:dyDescent="0.25">
      <c r="A255" s="106">
        <v>115365</v>
      </c>
      <c r="B255" s="106" t="s">
        <v>454</v>
      </c>
      <c r="C255" s="106" t="s">
        <v>44</v>
      </c>
      <c r="D255" s="106" t="s">
        <v>429</v>
      </c>
      <c r="E255" s="106" t="s">
        <v>34</v>
      </c>
      <c r="F255" s="106" t="s">
        <v>46</v>
      </c>
      <c r="G255" s="107">
        <v>43831</v>
      </c>
      <c r="H255" s="107">
        <v>44196</v>
      </c>
      <c r="I255" s="106" t="s">
        <v>427</v>
      </c>
      <c r="J255" s="106" t="s">
        <v>77</v>
      </c>
      <c r="K255" s="105"/>
      <c r="L255" s="88" t="s">
        <v>1495</v>
      </c>
      <c r="M255" s="59" t="s">
        <v>44</v>
      </c>
      <c r="N255" s="57" t="s">
        <v>1021</v>
      </c>
      <c r="O255" s="88" t="s">
        <v>1484</v>
      </c>
      <c r="P255" s="57" t="s">
        <v>742</v>
      </c>
      <c r="Q255" s="59" t="s">
        <v>34</v>
      </c>
      <c r="R255" s="57" t="s">
        <v>447</v>
      </c>
      <c r="S255" s="67"/>
      <c r="Z255" s="93"/>
    </row>
    <row r="256" spans="1:26" x14ac:dyDescent="0.25">
      <c r="A256" s="106">
        <v>115366</v>
      </c>
      <c r="B256" s="106" t="s">
        <v>455</v>
      </c>
      <c r="C256" s="106" t="s">
        <v>44</v>
      </c>
      <c r="D256" s="106" t="s">
        <v>429</v>
      </c>
      <c r="E256" s="106" t="s">
        <v>34</v>
      </c>
      <c r="F256" s="106" t="s">
        <v>46</v>
      </c>
      <c r="G256" s="107">
        <v>43831</v>
      </c>
      <c r="H256" s="107">
        <v>44196</v>
      </c>
      <c r="I256" s="106" t="s">
        <v>427</v>
      </c>
      <c r="J256" s="106" t="s">
        <v>77</v>
      </c>
      <c r="K256" s="105"/>
      <c r="L256" s="88" t="s">
        <v>1496</v>
      </c>
      <c r="M256" s="59" t="s">
        <v>44</v>
      </c>
      <c r="N256" s="57" t="s">
        <v>749</v>
      </c>
      <c r="O256" s="88" t="s">
        <v>1484</v>
      </c>
      <c r="P256" s="57" t="s">
        <v>742</v>
      </c>
      <c r="Q256" s="59" t="s">
        <v>34</v>
      </c>
      <c r="R256" s="57" t="s">
        <v>449</v>
      </c>
      <c r="S256" s="67"/>
      <c r="Z256" s="93"/>
    </row>
    <row r="257" spans="1:26" x14ac:dyDescent="0.25">
      <c r="A257" s="106">
        <v>114826</v>
      </c>
      <c r="B257" s="106" t="s">
        <v>456</v>
      </c>
      <c r="C257" s="106" t="s">
        <v>58</v>
      </c>
      <c r="D257" s="106" t="s">
        <v>457</v>
      </c>
      <c r="E257" s="106" t="s">
        <v>34</v>
      </c>
      <c r="F257" s="106" t="s">
        <v>46</v>
      </c>
      <c r="G257" s="107">
        <v>43922</v>
      </c>
      <c r="H257" s="107">
        <v>44104</v>
      </c>
      <c r="I257" s="106" t="s">
        <v>427</v>
      </c>
      <c r="J257" s="106" t="s">
        <v>77</v>
      </c>
      <c r="K257" s="105"/>
      <c r="L257" s="88" t="s">
        <v>1487</v>
      </c>
      <c r="M257" s="59" t="s">
        <v>44</v>
      </c>
      <c r="N257" s="57" t="s">
        <v>891</v>
      </c>
      <c r="O257" s="88" t="s">
        <v>1484</v>
      </c>
      <c r="P257" s="57" t="s">
        <v>742</v>
      </c>
      <c r="Q257" s="59" t="s">
        <v>34</v>
      </c>
      <c r="R257" s="57" t="s">
        <v>433</v>
      </c>
      <c r="S257" s="67"/>
      <c r="Z257" s="93"/>
    </row>
    <row r="258" spans="1:26" x14ac:dyDescent="0.25">
      <c r="A258" s="106">
        <v>115367</v>
      </c>
      <c r="B258" s="106" t="s">
        <v>458</v>
      </c>
      <c r="C258" s="106" t="s">
        <v>44</v>
      </c>
      <c r="D258" s="106" t="s">
        <v>429</v>
      </c>
      <c r="E258" s="106" t="s">
        <v>34</v>
      </c>
      <c r="F258" s="106" t="s">
        <v>46</v>
      </c>
      <c r="G258" s="107">
        <v>43831</v>
      </c>
      <c r="H258" s="107">
        <v>44196</v>
      </c>
      <c r="I258" s="106" t="s">
        <v>427</v>
      </c>
      <c r="J258" s="106" t="s">
        <v>77</v>
      </c>
      <c r="K258" s="105"/>
      <c r="L258" s="88" t="s">
        <v>1504</v>
      </c>
      <c r="M258" s="59" t="s">
        <v>44</v>
      </c>
      <c r="N258" s="57" t="s">
        <v>1026</v>
      </c>
      <c r="O258" s="88" t="s">
        <v>1484</v>
      </c>
      <c r="P258" s="57" t="s">
        <v>742</v>
      </c>
      <c r="Q258" s="59" t="s">
        <v>34</v>
      </c>
      <c r="R258" s="57" t="s">
        <v>439</v>
      </c>
      <c r="S258" s="67"/>
      <c r="Z258" s="93"/>
    </row>
    <row r="259" spans="1:26" x14ac:dyDescent="0.25">
      <c r="A259" s="106">
        <v>114824</v>
      </c>
      <c r="B259" s="106" t="s">
        <v>459</v>
      </c>
      <c r="C259" s="106" t="s">
        <v>44</v>
      </c>
      <c r="D259" s="106" t="s">
        <v>439</v>
      </c>
      <c r="E259" s="106" t="s">
        <v>34</v>
      </c>
      <c r="F259" s="106" t="s">
        <v>46</v>
      </c>
      <c r="G259" s="107">
        <v>43831</v>
      </c>
      <c r="H259" s="107">
        <v>44196</v>
      </c>
      <c r="I259" s="106" t="s">
        <v>427</v>
      </c>
      <c r="J259" s="106" t="s">
        <v>77</v>
      </c>
      <c r="K259" s="105"/>
      <c r="L259" s="88" t="s">
        <v>1502</v>
      </c>
      <c r="M259" s="59" t="s">
        <v>58</v>
      </c>
      <c r="N259" s="57" t="s">
        <v>457</v>
      </c>
      <c r="O259" s="88" t="s">
        <v>1484</v>
      </c>
      <c r="P259" s="57" t="s">
        <v>742</v>
      </c>
      <c r="Q259" s="59" t="s">
        <v>34</v>
      </c>
      <c r="R259" s="57" t="s">
        <v>724</v>
      </c>
      <c r="S259" s="67"/>
      <c r="Z259" s="93"/>
    </row>
    <row r="260" spans="1:26" x14ac:dyDescent="0.25">
      <c r="A260" s="106">
        <v>114259</v>
      </c>
      <c r="B260" s="106" t="s">
        <v>460</v>
      </c>
      <c r="C260" s="106" t="s">
        <v>44</v>
      </c>
      <c r="D260" s="106" t="s">
        <v>461</v>
      </c>
      <c r="E260" s="106" t="s">
        <v>33</v>
      </c>
      <c r="F260" s="106" t="s">
        <v>46</v>
      </c>
      <c r="G260" s="107">
        <v>43831</v>
      </c>
      <c r="H260" s="107">
        <v>44196</v>
      </c>
      <c r="I260" s="106" t="s">
        <v>462</v>
      </c>
      <c r="J260" s="106" t="s">
        <v>77</v>
      </c>
      <c r="K260" s="105"/>
      <c r="L260" s="88" t="s">
        <v>1485</v>
      </c>
      <c r="M260" s="59" t="s">
        <v>44</v>
      </c>
      <c r="N260" s="57" t="s">
        <v>1018</v>
      </c>
      <c r="O260" s="88" t="s">
        <v>1484</v>
      </c>
      <c r="P260" s="57" t="s">
        <v>742</v>
      </c>
      <c r="Q260" s="59" t="s">
        <v>34</v>
      </c>
      <c r="R260" s="57" t="s">
        <v>429</v>
      </c>
      <c r="S260" s="67"/>
      <c r="Z260" s="93"/>
    </row>
    <row r="261" spans="1:26" x14ac:dyDescent="0.25">
      <c r="A261" s="106">
        <v>114258</v>
      </c>
      <c r="B261" s="106" t="s">
        <v>463</v>
      </c>
      <c r="C261" s="106" t="s">
        <v>44</v>
      </c>
      <c r="D261" s="106" t="s">
        <v>464</v>
      </c>
      <c r="E261" s="106" t="s">
        <v>33</v>
      </c>
      <c r="F261" s="106" t="s">
        <v>46</v>
      </c>
      <c r="G261" s="107">
        <v>43831</v>
      </c>
      <c r="H261" s="107">
        <v>44196</v>
      </c>
      <c r="I261" s="106" t="s">
        <v>462</v>
      </c>
      <c r="J261" s="106" t="s">
        <v>77</v>
      </c>
      <c r="K261" s="105"/>
      <c r="L261" s="88" t="s">
        <v>1492</v>
      </c>
      <c r="M261" s="59" t="s">
        <v>44</v>
      </c>
      <c r="N261" s="57" t="s">
        <v>441</v>
      </c>
      <c r="O261" s="88" t="s">
        <v>1484</v>
      </c>
      <c r="P261" s="57" t="s">
        <v>742</v>
      </c>
      <c r="Q261" s="59" t="s">
        <v>34</v>
      </c>
      <c r="R261" s="57" t="s">
        <v>441</v>
      </c>
      <c r="S261" s="67"/>
      <c r="Z261" s="93"/>
    </row>
    <row r="262" spans="1:26" x14ac:dyDescent="0.25">
      <c r="A262" s="106">
        <v>114257</v>
      </c>
      <c r="B262" s="106" t="s">
        <v>465</v>
      </c>
      <c r="C262" s="106" t="s">
        <v>44</v>
      </c>
      <c r="D262" s="106" t="s">
        <v>464</v>
      </c>
      <c r="E262" s="106" t="s">
        <v>33</v>
      </c>
      <c r="F262" s="106" t="s">
        <v>46</v>
      </c>
      <c r="G262" s="107">
        <v>43831</v>
      </c>
      <c r="H262" s="107">
        <v>44196</v>
      </c>
      <c r="I262" s="106" t="s">
        <v>462</v>
      </c>
      <c r="J262" s="106" t="s">
        <v>77</v>
      </c>
      <c r="K262" s="105"/>
      <c r="L262" s="88" t="s">
        <v>1490</v>
      </c>
      <c r="M262" s="59" t="s">
        <v>44</v>
      </c>
      <c r="N262" s="57" t="s">
        <v>1019</v>
      </c>
      <c r="O262" s="88" t="s">
        <v>1484</v>
      </c>
      <c r="P262" s="57" t="s">
        <v>742</v>
      </c>
      <c r="Q262" s="59" t="s">
        <v>34</v>
      </c>
      <c r="R262" s="57" t="s">
        <v>429</v>
      </c>
      <c r="S262" s="67"/>
      <c r="Z262" s="93"/>
    </row>
    <row r="263" spans="1:26" x14ac:dyDescent="0.25">
      <c r="A263" s="106">
        <v>114260</v>
      </c>
      <c r="B263" s="106" t="s">
        <v>466</v>
      </c>
      <c r="C263" s="106" t="s">
        <v>44</v>
      </c>
      <c r="D263" s="106" t="s">
        <v>467</v>
      </c>
      <c r="E263" s="106" t="s">
        <v>33</v>
      </c>
      <c r="F263" s="106" t="s">
        <v>46</v>
      </c>
      <c r="G263" s="107">
        <v>43831</v>
      </c>
      <c r="H263" s="107">
        <v>44196</v>
      </c>
      <c r="I263" s="106" t="s">
        <v>462</v>
      </c>
      <c r="J263" s="106" t="s">
        <v>77</v>
      </c>
      <c r="K263" s="105"/>
      <c r="L263" s="88" t="s">
        <v>1491</v>
      </c>
      <c r="M263" s="59" t="s">
        <v>44</v>
      </c>
      <c r="N263" s="57" t="s">
        <v>1020</v>
      </c>
      <c r="O263" s="88" t="s">
        <v>1484</v>
      </c>
      <c r="P263" s="57" t="s">
        <v>742</v>
      </c>
      <c r="Q263" s="59" t="s">
        <v>34</v>
      </c>
      <c r="R263" s="57" t="s">
        <v>439</v>
      </c>
      <c r="S263" s="67"/>
      <c r="Z263" s="93"/>
    </row>
    <row r="264" spans="1:26" x14ac:dyDescent="0.25">
      <c r="A264" s="106">
        <v>114255</v>
      </c>
      <c r="B264" s="106" t="s">
        <v>468</v>
      </c>
      <c r="C264" s="106" t="s">
        <v>44</v>
      </c>
      <c r="D264" s="106" t="s">
        <v>469</v>
      </c>
      <c r="E264" s="106" t="s">
        <v>33</v>
      </c>
      <c r="F264" s="106" t="s">
        <v>46</v>
      </c>
      <c r="G264" s="107">
        <v>43831</v>
      </c>
      <c r="H264" s="107">
        <v>44196</v>
      </c>
      <c r="I264" s="106" t="s">
        <v>462</v>
      </c>
      <c r="J264" s="106" t="s">
        <v>77</v>
      </c>
      <c r="K264" s="105"/>
      <c r="L264" s="88" t="s">
        <v>1489</v>
      </c>
      <c r="M264" s="59" t="s">
        <v>44</v>
      </c>
      <c r="N264" s="57" t="s">
        <v>892</v>
      </c>
      <c r="O264" s="88" t="s">
        <v>1484</v>
      </c>
      <c r="P264" s="57" t="s">
        <v>742</v>
      </c>
      <c r="Q264" s="59" t="s">
        <v>34</v>
      </c>
      <c r="R264" s="57" t="s">
        <v>429</v>
      </c>
      <c r="S264" s="67"/>
      <c r="Z264" s="93"/>
    </row>
    <row r="265" spans="1:26" x14ac:dyDescent="0.25">
      <c r="A265" s="106">
        <v>114253</v>
      </c>
      <c r="B265" s="106" t="s">
        <v>470</v>
      </c>
      <c r="C265" s="106" t="s">
        <v>44</v>
      </c>
      <c r="D265" s="106" t="s">
        <v>471</v>
      </c>
      <c r="E265" s="106" t="s">
        <v>33</v>
      </c>
      <c r="F265" s="106" t="s">
        <v>46</v>
      </c>
      <c r="G265" s="107">
        <v>43831</v>
      </c>
      <c r="H265" s="107">
        <v>44196</v>
      </c>
      <c r="I265" s="106" t="s">
        <v>462</v>
      </c>
      <c r="J265" s="106" t="s">
        <v>77</v>
      </c>
      <c r="K265" s="105"/>
      <c r="L265" s="88" t="s">
        <v>1508</v>
      </c>
      <c r="M265" s="59" t="s">
        <v>44</v>
      </c>
      <c r="N265" s="57" t="s">
        <v>1027</v>
      </c>
      <c r="O265" s="88" t="s">
        <v>1506</v>
      </c>
      <c r="P265" s="57" t="s">
        <v>1217</v>
      </c>
      <c r="Q265" s="59" t="s">
        <v>33</v>
      </c>
      <c r="R265" s="57" t="s">
        <v>464</v>
      </c>
      <c r="S265" s="67"/>
      <c r="Z265" s="93"/>
    </row>
    <row r="266" spans="1:26" x14ac:dyDescent="0.25">
      <c r="A266" s="106">
        <v>114249</v>
      </c>
      <c r="B266" s="106" t="s">
        <v>472</v>
      </c>
      <c r="C266" s="106" t="s">
        <v>44</v>
      </c>
      <c r="D266" s="106" t="s">
        <v>473</v>
      </c>
      <c r="E266" s="106" t="s">
        <v>33</v>
      </c>
      <c r="F266" s="106" t="s">
        <v>46</v>
      </c>
      <c r="G266" s="107">
        <v>43831</v>
      </c>
      <c r="H266" s="107">
        <v>44196</v>
      </c>
      <c r="I266" s="106" t="s">
        <v>462</v>
      </c>
      <c r="J266" s="106" t="s">
        <v>77</v>
      </c>
      <c r="K266" s="105"/>
      <c r="L266" s="88" t="s">
        <v>1513</v>
      </c>
      <c r="M266" s="59" t="s">
        <v>44</v>
      </c>
      <c r="N266" s="57" t="s">
        <v>1031</v>
      </c>
      <c r="O266" s="88" t="s">
        <v>1506</v>
      </c>
      <c r="P266" s="57" t="s">
        <v>1217</v>
      </c>
      <c r="Q266" s="59" t="s">
        <v>33</v>
      </c>
      <c r="R266" s="57" t="s">
        <v>475</v>
      </c>
      <c r="S266" s="67"/>
      <c r="Z266" s="93"/>
    </row>
    <row r="267" spans="1:26" x14ac:dyDescent="0.25">
      <c r="A267" s="106">
        <v>114252</v>
      </c>
      <c r="B267" s="106" t="s">
        <v>474</v>
      </c>
      <c r="C267" s="106" t="s">
        <v>44</v>
      </c>
      <c r="D267" s="106" t="s">
        <v>475</v>
      </c>
      <c r="E267" s="106" t="s">
        <v>33</v>
      </c>
      <c r="F267" s="106" t="s">
        <v>46</v>
      </c>
      <c r="G267" s="107">
        <v>43831</v>
      </c>
      <c r="H267" s="107">
        <v>44196</v>
      </c>
      <c r="I267" s="106" t="s">
        <v>462</v>
      </c>
      <c r="J267" s="106" t="s">
        <v>77</v>
      </c>
      <c r="K267" s="105"/>
      <c r="L267" s="88" t="s">
        <v>1509</v>
      </c>
      <c r="M267" s="59" t="s">
        <v>44</v>
      </c>
      <c r="N267" s="57" t="s">
        <v>1028</v>
      </c>
      <c r="O267" s="88" t="s">
        <v>1506</v>
      </c>
      <c r="P267" s="57" t="s">
        <v>1217</v>
      </c>
      <c r="Q267" s="59" t="s">
        <v>33</v>
      </c>
      <c r="R267" s="57" t="s">
        <v>467</v>
      </c>
      <c r="S267" s="67"/>
      <c r="Z267" s="93"/>
    </row>
    <row r="268" spans="1:26" x14ac:dyDescent="0.25">
      <c r="A268" s="106">
        <v>114251</v>
      </c>
      <c r="B268" s="106" t="s">
        <v>476</v>
      </c>
      <c r="C268" s="106" t="s">
        <v>44</v>
      </c>
      <c r="D268" s="106" t="s">
        <v>477</v>
      </c>
      <c r="E268" s="106" t="s">
        <v>33</v>
      </c>
      <c r="F268" s="106" t="s">
        <v>46</v>
      </c>
      <c r="G268" s="107">
        <v>43831</v>
      </c>
      <c r="H268" s="107">
        <v>44196</v>
      </c>
      <c r="I268" s="106" t="s">
        <v>462</v>
      </c>
      <c r="J268" s="106" t="s">
        <v>77</v>
      </c>
      <c r="K268" s="105"/>
      <c r="L268" s="88" t="s">
        <v>1517</v>
      </c>
      <c r="M268" s="59" t="s">
        <v>44</v>
      </c>
      <c r="N268" s="57" t="s">
        <v>1035</v>
      </c>
      <c r="O268" s="88" t="s">
        <v>1506</v>
      </c>
      <c r="P268" s="57" t="s">
        <v>1217</v>
      </c>
      <c r="Q268" s="59" t="s">
        <v>33</v>
      </c>
      <c r="R268" s="57" t="s">
        <v>471</v>
      </c>
      <c r="S268" s="67"/>
      <c r="Z268" s="93"/>
    </row>
    <row r="269" spans="1:26" x14ac:dyDescent="0.25">
      <c r="A269" s="106">
        <v>114250</v>
      </c>
      <c r="B269" s="106" t="s">
        <v>478</v>
      </c>
      <c r="C269" s="106" t="s">
        <v>44</v>
      </c>
      <c r="D269" s="106" t="s">
        <v>469</v>
      </c>
      <c r="E269" s="106" t="s">
        <v>33</v>
      </c>
      <c r="F269" s="106" t="s">
        <v>46</v>
      </c>
      <c r="G269" s="107">
        <v>43831</v>
      </c>
      <c r="H269" s="107">
        <v>44196</v>
      </c>
      <c r="I269" s="106" t="s">
        <v>462</v>
      </c>
      <c r="J269" s="106" t="s">
        <v>77</v>
      </c>
      <c r="K269" s="105"/>
      <c r="L269" s="88" t="s">
        <v>1511</v>
      </c>
      <c r="M269" s="59" t="s">
        <v>44</v>
      </c>
      <c r="N269" s="57" t="s">
        <v>1030</v>
      </c>
      <c r="O269" s="88" t="s">
        <v>1506</v>
      </c>
      <c r="P269" s="57" t="s">
        <v>1217</v>
      </c>
      <c r="Q269" s="59" t="s">
        <v>33</v>
      </c>
      <c r="R269" s="57" t="s">
        <v>471</v>
      </c>
      <c r="S269" s="67"/>
      <c r="Z269" s="93"/>
    </row>
    <row r="270" spans="1:26" x14ac:dyDescent="0.25">
      <c r="A270" s="106">
        <v>114256</v>
      </c>
      <c r="B270" s="106" t="s">
        <v>479</v>
      </c>
      <c r="C270" s="106" t="s">
        <v>44</v>
      </c>
      <c r="D270" s="106" t="s">
        <v>480</v>
      </c>
      <c r="E270" s="106" t="s">
        <v>33</v>
      </c>
      <c r="F270" s="106" t="s">
        <v>46</v>
      </c>
      <c r="G270" s="107">
        <v>43831</v>
      </c>
      <c r="H270" s="107">
        <v>44196</v>
      </c>
      <c r="I270" s="106" t="s">
        <v>462</v>
      </c>
      <c r="J270" s="106" t="s">
        <v>77</v>
      </c>
      <c r="K270" s="105"/>
      <c r="L270" s="88" t="s">
        <v>1510</v>
      </c>
      <c r="M270" s="59" t="s">
        <v>44</v>
      </c>
      <c r="N270" s="57" t="s">
        <v>1029</v>
      </c>
      <c r="O270" s="88" t="s">
        <v>1506</v>
      </c>
      <c r="P270" s="57" t="s">
        <v>1217</v>
      </c>
      <c r="Q270" s="59" t="s">
        <v>33</v>
      </c>
      <c r="R270" s="57" t="s">
        <v>469</v>
      </c>
      <c r="S270" s="67"/>
      <c r="Z270" s="93"/>
    </row>
    <row r="271" spans="1:26" x14ac:dyDescent="0.25">
      <c r="A271" s="106">
        <v>114254</v>
      </c>
      <c r="B271" s="106" t="s">
        <v>481</v>
      </c>
      <c r="C271" s="106" t="s">
        <v>44</v>
      </c>
      <c r="D271" s="106" t="s">
        <v>471</v>
      </c>
      <c r="E271" s="106" t="s">
        <v>33</v>
      </c>
      <c r="F271" s="106" t="s">
        <v>46</v>
      </c>
      <c r="G271" s="107">
        <v>43831</v>
      </c>
      <c r="H271" s="107">
        <v>44196</v>
      </c>
      <c r="I271" s="106" t="s">
        <v>462</v>
      </c>
      <c r="J271" s="106" t="s">
        <v>77</v>
      </c>
      <c r="K271" s="105"/>
      <c r="L271" s="88" t="s">
        <v>1507</v>
      </c>
      <c r="M271" s="59" t="s">
        <v>44</v>
      </c>
      <c r="N271" s="57" t="s">
        <v>897</v>
      </c>
      <c r="O271" s="88" t="s">
        <v>1506</v>
      </c>
      <c r="P271" s="57" t="s">
        <v>1217</v>
      </c>
      <c r="Q271" s="59" t="s">
        <v>33</v>
      </c>
      <c r="R271" s="57" t="s">
        <v>464</v>
      </c>
      <c r="S271" s="67"/>
      <c r="Z271" s="93"/>
    </row>
    <row r="272" spans="1:26" x14ac:dyDescent="0.25">
      <c r="A272" s="106">
        <v>115517</v>
      </c>
      <c r="B272" s="106" t="s">
        <v>482</v>
      </c>
      <c r="C272" s="106" t="s">
        <v>44</v>
      </c>
      <c r="D272" s="106" t="s">
        <v>483</v>
      </c>
      <c r="E272" s="106" t="s">
        <v>33</v>
      </c>
      <c r="F272" s="106" t="s">
        <v>46</v>
      </c>
      <c r="G272" s="107">
        <v>43831</v>
      </c>
      <c r="H272" s="107">
        <v>44196</v>
      </c>
      <c r="I272" s="106" t="s">
        <v>484</v>
      </c>
      <c r="J272" s="106" t="s">
        <v>77</v>
      </c>
      <c r="K272" s="105"/>
      <c r="L272" s="88" t="s">
        <v>1505</v>
      </c>
      <c r="M272" s="59" t="s">
        <v>44</v>
      </c>
      <c r="N272" s="57" t="s">
        <v>896</v>
      </c>
      <c r="O272" s="88" t="s">
        <v>1506</v>
      </c>
      <c r="P272" s="57" t="s">
        <v>1217</v>
      </c>
      <c r="Q272" s="59" t="s">
        <v>33</v>
      </c>
      <c r="R272" s="57" t="s">
        <v>461</v>
      </c>
      <c r="S272" s="67"/>
      <c r="Z272" s="93"/>
    </row>
    <row r="273" spans="1:26" x14ac:dyDescent="0.25">
      <c r="A273" s="106">
        <v>115513</v>
      </c>
      <c r="B273" s="106" t="s">
        <v>485</v>
      </c>
      <c r="C273" s="106" t="s">
        <v>44</v>
      </c>
      <c r="D273" s="106" t="s">
        <v>483</v>
      </c>
      <c r="E273" s="106" t="s">
        <v>33</v>
      </c>
      <c r="F273" s="106" t="s">
        <v>46</v>
      </c>
      <c r="G273" s="107">
        <v>43831</v>
      </c>
      <c r="H273" s="107">
        <v>44196</v>
      </c>
      <c r="I273" s="106" t="s">
        <v>484</v>
      </c>
      <c r="J273" s="106" t="s">
        <v>77</v>
      </c>
      <c r="K273" s="105"/>
      <c r="L273" s="88" t="s">
        <v>1514</v>
      </c>
      <c r="M273" s="59" t="s">
        <v>44</v>
      </c>
      <c r="N273" s="57" t="s">
        <v>1032</v>
      </c>
      <c r="O273" s="88" t="s">
        <v>1506</v>
      </c>
      <c r="P273" s="57" t="s">
        <v>1217</v>
      </c>
      <c r="Q273" s="59" t="s">
        <v>33</v>
      </c>
      <c r="R273" s="57" t="s">
        <v>477</v>
      </c>
      <c r="S273" s="67"/>
      <c r="Z273" s="93"/>
    </row>
    <row r="274" spans="1:26" x14ac:dyDescent="0.25">
      <c r="A274" s="106">
        <v>115514</v>
      </c>
      <c r="B274" s="106" t="s">
        <v>486</v>
      </c>
      <c r="C274" s="106" t="s">
        <v>58</v>
      </c>
      <c r="D274" s="106" t="s">
        <v>483</v>
      </c>
      <c r="E274" s="106" t="s">
        <v>33</v>
      </c>
      <c r="F274" s="106" t="s">
        <v>46</v>
      </c>
      <c r="G274" s="107">
        <v>43922</v>
      </c>
      <c r="H274" s="107">
        <v>44165</v>
      </c>
      <c r="I274" s="106" t="s">
        <v>484</v>
      </c>
      <c r="J274" s="106" t="s">
        <v>77</v>
      </c>
      <c r="K274" s="105"/>
      <c r="L274" s="88" t="s">
        <v>1515</v>
      </c>
      <c r="M274" s="59" t="s">
        <v>44</v>
      </c>
      <c r="N274" s="57" t="s">
        <v>1033</v>
      </c>
      <c r="O274" s="88" t="s">
        <v>1506</v>
      </c>
      <c r="P274" s="57" t="s">
        <v>1217</v>
      </c>
      <c r="Q274" s="59" t="s">
        <v>33</v>
      </c>
      <c r="R274" s="57" t="s">
        <v>469</v>
      </c>
      <c r="S274" s="67"/>
      <c r="Z274" s="93"/>
    </row>
    <row r="275" spans="1:26" x14ac:dyDescent="0.25">
      <c r="A275" s="106">
        <v>115515</v>
      </c>
      <c r="B275" s="106" t="s">
        <v>487</v>
      </c>
      <c r="C275" s="106" t="s">
        <v>44</v>
      </c>
      <c r="D275" s="106" t="s">
        <v>483</v>
      </c>
      <c r="E275" s="106" t="s">
        <v>33</v>
      </c>
      <c r="F275" s="106" t="s">
        <v>46</v>
      </c>
      <c r="G275" s="107">
        <v>43831</v>
      </c>
      <c r="H275" s="107">
        <v>44196</v>
      </c>
      <c r="I275" s="106" t="s">
        <v>484</v>
      </c>
      <c r="J275" s="106" t="s">
        <v>77</v>
      </c>
      <c r="K275" s="105"/>
      <c r="L275" s="88" t="s">
        <v>1516</v>
      </c>
      <c r="M275" s="59" t="s">
        <v>44</v>
      </c>
      <c r="N275" s="57" t="s">
        <v>1034</v>
      </c>
      <c r="O275" s="88" t="s">
        <v>1506</v>
      </c>
      <c r="P275" s="57" t="s">
        <v>1217</v>
      </c>
      <c r="Q275" s="59" t="s">
        <v>33</v>
      </c>
      <c r="R275" s="57" t="s">
        <v>480</v>
      </c>
      <c r="S275" s="67"/>
      <c r="Z275" s="93"/>
    </row>
    <row r="276" spans="1:26" x14ac:dyDescent="0.25">
      <c r="A276" s="106">
        <v>115948</v>
      </c>
      <c r="B276" s="106" t="s">
        <v>488</v>
      </c>
      <c r="C276" s="106" t="s">
        <v>44</v>
      </c>
      <c r="D276" s="106" t="s">
        <v>489</v>
      </c>
      <c r="E276" s="106" t="s">
        <v>34</v>
      </c>
      <c r="F276" s="106" t="s">
        <v>46</v>
      </c>
      <c r="G276" s="107">
        <v>43831</v>
      </c>
      <c r="H276" s="107">
        <v>44196</v>
      </c>
      <c r="I276" s="106" t="s">
        <v>490</v>
      </c>
      <c r="J276" s="106" t="s">
        <v>77</v>
      </c>
      <c r="K276" s="105"/>
      <c r="L276" s="88" t="s">
        <v>1512</v>
      </c>
      <c r="M276" s="59" t="s">
        <v>44</v>
      </c>
      <c r="N276" s="57" t="s">
        <v>898</v>
      </c>
      <c r="O276" s="88" t="s">
        <v>1506</v>
      </c>
      <c r="P276" s="57" t="s">
        <v>1217</v>
      </c>
      <c r="Q276" s="59" t="s">
        <v>33</v>
      </c>
      <c r="R276" s="57" t="s">
        <v>473</v>
      </c>
      <c r="S276" s="67"/>
      <c r="Z276" s="93"/>
    </row>
    <row r="277" spans="1:26" x14ac:dyDescent="0.25">
      <c r="A277" s="106">
        <v>115961</v>
      </c>
      <c r="B277" s="106" t="s">
        <v>491</v>
      </c>
      <c r="C277" s="106" t="s">
        <v>44</v>
      </c>
      <c r="D277" s="106" t="s">
        <v>492</v>
      </c>
      <c r="E277" s="106" t="s">
        <v>34</v>
      </c>
      <c r="F277" s="106" t="s">
        <v>46</v>
      </c>
      <c r="G277" s="107">
        <v>43832</v>
      </c>
      <c r="H277" s="107">
        <v>44196</v>
      </c>
      <c r="I277" s="106" t="s">
        <v>490</v>
      </c>
      <c r="J277" s="106" t="s">
        <v>77</v>
      </c>
      <c r="K277" s="105"/>
      <c r="L277" s="88" t="s">
        <v>1522</v>
      </c>
      <c r="M277" s="59" t="s">
        <v>44</v>
      </c>
      <c r="N277" s="57" t="s">
        <v>899</v>
      </c>
      <c r="O277" s="88" t="s">
        <v>1519</v>
      </c>
      <c r="P277" s="57" t="s">
        <v>1218</v>
      </c>
      <c r="Q277" s="59" t="s">
        <v>33</v>
      </c>
      <c r="R277" s="57" t="s">
        <v>483</v>
      </c>
      <c r="S277" s="67"/>
      <c r="Z277" s="93"/>
    </row>
    <row r="278" spans="1:26" x14ac:dyDescent="0.25">
      <c r="A278" s="106">
        <v>115309</v>
      </c>
      <c r="B278" s="106" t="s">
        <v>493</v>
      </c>
      <c r="C278" s="106" t="s">
        <v>44</v>
      </c>
      <c r="D278" s="106" t="s">
        <v>489</v>
      </c>
      <c r="E278" s="106" t="s">
        <v>34</v>
      </c>
      <c r="F278" s="106" t="s">
        <v>46</v>
      </c>
      <c r="G278" s="107">
        <v>43831</v>
      </c>
      <c r="H278" s="107">
        <v>44196</v>
      </c>
      <c r="I278" s="106" t="s">
        <v>490</v>
      </c>
      <c r="J278" s="106" t="s">
        <v>77</v>
      </c>
      <c r="K278" s="105"/>
      <c r="L278" s="88" t="s">
        <v>1520</v>
      </c>
      <c r="M278" s="59" t="s">
        <v>44</v>
      </c>
      <c r="N278" s="57" t="s">
        <v>1037</v>
      </c>
      <c r="O278" s="88" t="s">
        <v>1519</v>
      </c>
      <c r="P278" s="57" t="s">
        <v>1218</v>
      </c>
      <c r="Q278" s="59" t="s">
        <v>33</v>
      </c>
      <c r="R278" s="57" t="s">
        <v>483</v>
      </c>
      <c r="S278" s="67"/>
      <c r="Z278" s="93"/>
    </row>
    <row r="279" spans="1:26" x14ac:dyDescent="0.25">
      <c r="A279" s="106">
        <v>115298</v>
      </c>
      <c r="B279" s="106" t="s">
        <v>494</v>
      </c>
      <c r="C279" s="106" t="s">
        <v>58</v>
      </c>
      <c r="D279" s="106" t="s">
        <v>495</v>
      </c>
      <c r="E279" s="106" t="s">
        <v>34</v>
      </c>
      <c r="F279" s="106" t="s">
        <v>46</v>
      </c>
      <c r="G279" s="107">
        <v>43952</v>
      </c>
      <c r="H279" s="107">
        <v>44104</v>
      </c>
      <c r="I279" s="106" t="s">
        <v>490</v>
      </c>
      <c r="J279" s="106" t="s">
        <v>77</v>
      </c>
      <c r="K279" s="105"/>
      <c r="L279" s="88" t="s">
        <v>1521</v>
      </c>
      <c r="M279" s="59" t="s">
        <v>58</v>
      </c>
      <c r="N279" s="57" t="s">
        <v>1140</v>
      </c>
      <c r="O279" s="88" t="s">
        <v>1519</v>
      </c>
      <c r="P279" s="57" t="s">
        <v>1218</v>
      </c>
      <c r="Q279" s="59" t="s">
        <v>33</v>
      </c>
      <c r="R279" s="57" t="s">
        <v>483</v>
      </c>
      <c r="S279" s="67"/>
      <c r="Z279" s="93"/>
    </row>
    <row r="280" spans="1:26" x14ac:dyDescent="0.25">
      <c r="A280" s="106">
        <v>115302</v>
      </c>
      <c r="B280" s="106" t="s">
        <v>496</v>
      </c>
      <c r="C280" s="106" t="s">
        <v>44</v>
      </c>
      <c r="D280" s="106" t="s">
        <v>495</v>
      </c>
      <c r="E280" s="106" t="s">
        <v>34</v>
      </c>
      <c r="F280" s="106" t="s">
        <v>46</v>
      </c>
      <c r="G280" s="107">
        <v>43832</v>
      </c>
      <c r="H280" s="107">
        <v>44196</v>
      </c>
      <c r="I280" s="106" t="s">
        <v>490</v>
      </c>
      <c r="J280" s="106" t="s">
        <v>77</v>
      </c>
      <c r="K280" s="105"/>
      <c r="L280" s="88" t="s">
        <v>1518</v>
      </c>
      <c r="M280" s="59" t="s">
        <v>44</v>
      </c>
      <c r="N280" s="57" t="s">
        <v>1036</v>
      </c>
      <c r="O280" s="88" t="s">
        <v>1519</v>
      </c>
      <c r="P280" s="57" t="s">
        <v>1218</v>
      </c>
      <c r="Q280" s="59" t="s">
        <v>33</v>
      </c>
      <c r="R280" s="57" t="s">
        <v>483</v>
      </c>
      <c r="S280" s="67"/>
      <c r="Z280" s="93"/>
    </row>
    <row r="281" spans="1:26" x14ac:dyDescent="0.25">
      <c r="A281" s="106">
        <v>115307</v>
      </c>
      <c r="B281" s="106" t="s">
        <v>497</v>
      </c>
      <c r="C281" s="106" t="s">
        <v>125</v>
      </c>
      <c r="D281" s="106" t="s">
        <v>489</v>
      </c>
      <c r="E281" s="106" t="s">
        <v>34</v>
      </c>
      <c r="F281" s="106" t="s">
        <v>46</v>
      </c>
      <c r="G281" s="107">
        <v>43831</v>
      </c>
      <c r="H281" s="107">
        <v>44196</v>
      </c>
      <c r="I281" s="106" t="s">
        <v>490</v>
      </c>
      <c r="J281" s="106" t="s">
        <v>48</v>
      </c>
      <c r="K281" s="105"/>
      <c r="L281" s="88" t="s">
        <v>1535</v>
      </c>
      <c r="M281" s="59" t="s">
        <v>44</v>
      </c>
      <c r="N281" s="57" t="s">
        <v>907</v>
      </c>
      <c r="O281" s="88" t="s">
        <v>1524</v>
      </c>
      <c r="P281" s="57" t="s">
        <v>1219</v>
      </c>
      <c r="Q281" s="59" t="s">
        <v>34</v>
      </c>
      <c r="R281" s="57" t="s">
        <v>495</v>
      </c>
      <c r="S281" s="67"/>
      <c r="Z281" s="93"/>
    </row>
    <row r="282" spans="1:26" x14ac:dyDescent="0.25">
      <c r="A282" s="106">
        <v>115306</v>
      </c>
      <c r="B282" s="106" t="s">
        <v>498</v>
      </c>
      <c r="C282" s="106" t="s">
        <v>44</v>
      </c>
      <c r="D282" s="106" t="s">
        <v>499</v>
      </c>
      <c r="E282" s="106" t="s">
        <v>34</v>
      </c>
      <c r="F282" s="106" t="s">
        <v>46</v>
      </c>
      <c r="G282" s="107">
        <v>43832</v>
      </c>
      <c r="H282" s="107">
        <v>44196</v>
      </c>
      <c r="I282" s="106" t="s">
        <v>490</v>
      </c>
      <c r="J282" s="106" t="s">
        <v>77</v>
      </c>
      <c r="K282" s="105"/>
      <c r="L282" s="88" t="s">
        <v>1533</v>
      </c>
      <c r="M282" s="59" t="s">
        <v>44</v>
      </c>
      <c r="N282" s="57" t="s">
        <v>905</v>
      </c>
      <c r="O282" s="88" t="s">
        <v>1524</v>
      </c>
      <c r="P282" s="57" t="s">
        <v>1219</v>
      </c>
      <c r="Q282" s="59" t="s">
        <v>34</v>
      </c>
      <c r="R282" s="57" t="s">
        <v>495</v>
      </c>
      <c r="S282" s="67"/>
      <c r="Z282" s="93"/>
    </row>
    <row r="283" spans="1:26" x14ac:dyDescent="0.25">
      <c r="A283" s="106">
        <v>115471</v>
      </c>
      <c r="B283" s="106" t="s">
        <v>500</v>
      </c>
      <c r="C283" s="106" t="s">
        <v>44</v>
      </c>
      <c r="D283" s="106" t="s">
        <v>501</v>
      </c>
      <c r="E283" s="106" t="s">
        <v>34</v>
      </c>
      <c r="F283" s="106" t="s">
        <v>46</v>
      </c>
      <c r="G283" s="107">
        <v>43831</v>
      </c>
      <c r="H283" s="107">
        <v>44196</v>
      </c>
      <c r="I283" s="106" t="s">
        <v>490</v>
      </c>
      <c r="J283" s="106" t="s">
        <v>77</v>
      </c>
      <c r="K283" s="105"/>
      <c r="L283" s="88" t="s">
        <v>1528</v>
      </c>
      <c r="M283" s="59" t="s">
        <v>44</v>
      </c>
      <c r="N283" s="57" t="s">
        <v>902</v>
      </c>
      <c r="O283" s="88" t="s">
        <v>1524</v>
      </c>
      <c r="P283" s="57" t="s">
        <v>1219</v>
      </c>
      <c r="Q283" s="59" t="s">
        <v>34</v>
      </c>
      <c r="R283" s="57" t="s">
        <v>495</v>
      </c>
      <c r="S283" s="67"/>
      <c r="Z283" s="93"/>
    </row>
    <row r="284" spans="1:26" x14ac:dyDescent="0.25">
      <c r="A284" s="106">
        <v>115472</v>
      </c>
      <c r="B284" s="106" t="s">
        <v>502</v>
      </c>
      <c r="C284" s="106" t="s">
        <v>44</v>
      </c>
      <c r="D284" s="106" t="s">
        <v>501</v>
      </c>
      <c r="E284" s="106" t="s">
        <v>34</v>
      </c>
      <c r="F284" s="106" t="s">
        <v>46</v>
      </c>
      <c r="G284" s="107">
        <v>43831</v>
      </c>
      <c r="H284" s="107">
        <v>44196</v>
      </c>
      <c r="I284" s="106" t="s">
        <v>490</v>
      </c>
      <c r="J284" s="106" t="s">
        <v>77</v>
      </c>
      <c r="K284" s="105"/>
      <c r="L284" s="88" t="s">
        <v>1529</v>
      </c>
      <c r="M284" s="59" t="s">
        <v>125</v>
      </c>
      <c r="N284" s="57" t="s">
        <v>903</v>
      </c>
      <c r="O284" s="88" t="s">
        <v>1524</v>
      </c>
      <c r="P284" s="57" t="s">
        <v>1219</v>
      </c>
      <c r="Q284" s="59" t="s">
        <v>34</v>
      </c>
      <c r="R284" s="57" t="s">
        <v>489</v>
      </c>
      <c r="S284" s="67"/>
      <c r="Z284" s="93"/>
    </row>
    <row r="285" spans="1:26" x14ac:dyDescent="0.25">
      <c r="A285" s="106">
        <v>115305</v>
      </c>
      <c r="B285" s="106" t="s">
        <v>503</v>
      </c>
      <c r="C285" s="106" t="s">
        <v>44</v>
      </c>
      <c r="D285" s="106" t="s">
        <v>495</v>
      </c>
      <c r="E285" s="106" t="s">
        <v>34</v>
      </c>
      <c r="F285" s="106" t="s">
        <v>46</v>
      </c>
      <c r="G285" s="107">
        <v>43831</v>
      </c>
      <c r="H285" s="107">
        <v>44196</v>
      </c>
      <c r="I285" s="106" t="s">
        <v>490</v>
      </c>
      <c r="J285" s="106" t="s">
        <v>77</v>
      </c>
      <c r="K285" s="105"/>
      <c r="L285" s="88" t="s">
        <v>1531</v>
      </c>
      <c r="M285" s="59" t="s">
        <v>44</v>
      </c>
      <c r="N285" s="57" t="s">
        <v>904</v>
      </c>
      <c r="O285" s="88" t="s">
        <v>1524</v>
      </c>
      <c r="P285" s="57" t="s">
        <v>1219</v>
      </c>
      <c r="Q285" s="59" t="s">
        <v>34</v>
      </c>
      <c r="R285" s="57" t="s">
        <v>501</v>
      </c>
      <c r="S285" s="67"/>
      <c r="Z285" s="93"/>
    </row>
    <row r="286" spans="1:26" x14ac:dyDescent="0.25">
      <c r="A286" s="106">
        <v>115303</v>
      </c>
      <c r="B286" s="106" t="s">
        <v>504</v>
      </c>
      <c r="C286" s="106" t="s">
        <v>44</v>
      </c>
      <c r="D286" s="106" t="s">
        <v>492</v>
      </c>
      <c r="E286" s="106" t="s">
        <v>34</v>
      </c>
      <c r="F286" s="106" t="s">
        <v>46</v>
      </c>
      <c r="G286" s="107">
        <v>43832</v>
      </c>
      <c r="H286" s="107">
        <v>44196</v>
      </c>
      <c r="I286" s="106" t="s">
        <v>490</v>
      </c>
      <c r="J286" s="106" t="s">
        <v>77</v>
      </c>
      <c r="K286" s="105"/>
      <c r="L286" s="88" t="s">
        <v>1526</v>
      </c>
      <c r="M286" s="59" t="s">
        <v>44</v>
      </c>
      <c r="N286" s="57" t="s">
        <v>901</v>
      </c>
      <c r="O286" s="88" t="s">
        <v>1524</v>
      </c>
      <c r="P286" s="57" t="s">
        <v>1219</v>
      </c>
      <c r="Q286" s="59" t="s">
        <v>34</v>
      </c>
      <c r="R286" s="57" t="s">
        <v>489</v>
      </c>
      <c r="S286" s="67"/>
      <c r="Z286" s="93"/>
    </row>
    <row r="287" spans="1:26" x14ac:dyDescent="0.25">
      <c r="A287" s="106">
        <v>115301</v>
      </c>
      <c r="B287" s="106" t="s">
        <v>505</v>
      </c>
      <c r="C287" s="106" t="s">
        <v>44</v>
      </c>
      <c r="D287" s="106" t="s">
        <v>495</v>
      </c>
      <c r="E287" s="106" t="s">
        <v>34</v>
      </c>
      <c r="F287" s="106" t="s">
        <v>46</v>
      </c>
      <c r="G287" s="107">
        <v>43832</v>
      </c>
      <c r="H287" s="107">
        <v>44196</v>
      </c>
      <c r="I287" s="106" t="s">
        <v>490</v>
      </c>
      <c r="J287" s="106" t="s">
        <v>77</v>
      </c>
      <c r="K287" s="105"/>
      <c r="L287" s="88" t="s">
        <v>1536</v>
      </c>
      <c r="M287" s="59" t="s">
        <v>44</v>
      </c>
      <c r="N287" s="57" t="s">
        <v>908</v>
      </c>
      <c r="O287" s="88" t="s">
        <v>1524</v>
      </c>
      <c r="P287" s="57" t="s">
        <v>1219</v>
      </c>
      <c r="Q287" s="59" t="s">
        <v>34</v>
      </c>
      <c r="R287" s="57" t="s">
        <v>495</v>
      </c>
      <c r="S287" s="67"/>
      <c r="Z287" s="93"/>
    </row>
    <row r="288" spans="1:26" x14ac:dyDescent="0.25">
      <c r="A288" s="106">
        <v>115308</v>
      </c>
      <c r="B288" s="106" t="s">
        <v>506</v>
      </c>
      <c r="C288" s="106" t="s">
        <v>44</v>
      </c>
      <c r="D288" s="106" t="s">
        <v>495</v>
      </c>
      <c r="E288" s="106" t="s">
        <v>34</v>
      </c>
      <c r="F288" s="106" t="s">
        <v>46</v>
      </c>
      <c r="G288" s="107">
        <v>43832</v>
      </c>
      <c r="H288" s="107">
        <v>44196</v>
      </c>
      <c r="I288" s="106" t="s">
        <v>490</v>
      </c>
      <c r="J288" s="106" t="s">
        <v>77</v>
      </c>
      <c r="K288" s="105"/>
      <c r="L288" s="88" t="s">
        <v>1534</v>
      </c>
      <c r="M288" s="59" t="s">
        <v>44</v>
      </c>
      <c r="N288" s="57" t="s">
        <v>906</v>
      </c>
      <c r="O288" s="88" t="s">
        <v>1524</v>
      </c>
      <c r="P288" s="57" t="s">
        <v>1219</v>
      </c>
      <c r="Q288" s="59" t="s">
        <v>34</v>
      </c>
      <c r="R288" s="57" t="s">
        <v>492</v>
      </c>
      <c r="S288" s="67"/>
      <c r="Z288" s="93"/>
    </row>
    <row r="289" spans="1:26" x14ac:dyDescent="0.25">
      <c r="A289" s="106">
        <v>115304</v>
      </c>
      <c r="B289" s="106" t="s">
        <v>507</v>
      </c>
      <c r="C289" s="106" t="s">
        <v>44</v>
      </c>
      <c r="D289" s="106" t="s">
        <v>489</v>
      </c>
      <c r="E289" s="106" t="s">
        <v>34</v>
      </c>
      <c r="F289" s="106" t="s">
        <v>46</v>
      </c>
      <c r="G289" s="107">
        <v>43831</v>
      </c>
      <c r="H289" s="107">
        <v>44196</v>
      </c>
      <c r="I289" s="106" t="s">
        <v>490</v>
      </c>
      <c r="J289" s="106" t="s">
        <v>77</v>
      </c>
      <c r="K289" s="105"/>
      <c r="L289" s="88" t="s">
        <v>1539</v>
      </c>
      <c r="M289" s="59" t="s">
        <v>44</v>
      </c>
      <c r="N289" s="57" t="s">
        <v>910</v>
      </c>
      <c r="O289" s="88" t="s">
        <v>1524</v>
      </c>
      <c r="P289" s="57" t="s">
        <v>1219</v>
      </c>
      <c r="Q289" s="59" t="s">
        <v>34</v>
      </c>
      <c r="R289" s="57" t="s">
        <v>495</v>
      </c>
      <c r="S289" s="67"/>
      <c r="Z289" s="93"/>
    </row>
    <row r="290" spans="1:26" x14ac:dyDescent="0.25">
      <c r="A290" s="106">
        <v>115633</v>
      </c>
      <c r="B290" s="106" t="s">
        <v>508</v>
      </c>
      <c r="C290" s="106" t="s">
        <v>44</v>
      </c>
      <c r="D290" s="106" t="s">
        <v>492</v>
      </c>
      <c r="E290" s="106" t="s">
        <v>34</v>
      </c>
      <c r="F290" s="106" t="s">
        <v>46</v>
      </c>
      <c r="G290" s="107">
        <v>43832</v>
      </c>
      <c r="H290" s="107">
        <v>44196</v>
      </c>
      <c r="I290" s="106" t="s">
        <v>490</v>
      </c>
      <c r="J290" s="106" t="s">
        <v>77</v>
      </c>
      <c r="K290" s="105"/>
      <c r="L290" s="88" t="s">
        <v>1542</v>
      </c>
      <c r="M290" s="59" t="s">
        <v>58</v>
      </c>
      <c r="N290" s="57" t="s">
        <v>1168</v>
      </c>
      <c r="O290" s="88" t="s">
        <v>1524</v>
      </c>
      <c r="P290" s="57" t="s">
        <v>1219</v>
      </c>
      <c r="Q290" s="59" t="s">
        <v>34</v>
      </c>
      <c r="R290" s="57" t="s">
        <v>495</v>
      </c>
      <c r="S290" s="67"/>
      <c r="Z290" s="93"/>
    </row>
    <row r="291" spans="1:26" x14ac:dyDescent="0.25">
      <c r="A291" s="106">
        <v>115300</v>
      </c>
      <c r="B291" s="106" t="s">
        <v>509</v>
      </c>
      <c r="C291" s="106" t="s">
        <v>44</v>
      </c>
      <c r="D291" s="106" t="s">
        <v>495</v>
      </c>
      <c r="E291" s="106" t="s">
        <v>34</v>
      </c>
      <c r="F291" s="106" t="s">
        <v>46</v>
      </c>
      <c r="G291" s="107">
        <v>43831</v>
      </c>
      <c r="H291" s="107">
        <v>44196</v>
      </c>
      <c r="I291" s="106" t="s">
        <v>490</v>
      </c>
      <c r="J291" s="106" t="s">
        <v>77</v>
      </c>
      <c r="K291" s="105"/>
      <c r="L291" s="88" t="s">
        <v>1532</v>
      </c>
      <c r="M291" s="59" t="s">
        <v>44</v>
      </c>
      <c r="N291" s="57" t="s">
        <v>1040</v>
      </c>
      <c r="O291" s="88" t="s">
        <v>1524</v>
      </c>
      <c r="P291" s="57" t="s">
        <v>1219</v>
      </c>
      <c r="Q291" s="59" t="s">
        <v>34</v>
      </c>
      <c r="R291" s="57" t="s">
        <v>501</v>
      </c>
      <c r="S291" s="67"/>
      <c r="Z291" s="93"/>
    </row>
    <row r="292" spans="1:26" x14ac:dyDescent="0.25">
      <c r="A292" s="106">
        <v>115310</v>
      </c>
      <c r="B292" s="106" t="s">
        <v>510</v>
      </c>
      <c r="C292" s="106" t="s">
        <v>58</v>
      </c>
      <c r="D292" s="106" t="s">
        <v>489</v>
      </c>
      <c r="E292" s="106" t="s">
        <v>34</v>
      </c>
      <c r="F292" s="106" t="s">
        <v>46</v>
      </c>
      <c r="G292" s="107">
        <v>43922</v>
      </c>
      <c r="H292" s="107">
        <v>44104</v>
      </c>
      <c r="I292" s="106" t="s">
        <v>490</v>
      </c>
      <c r="J292" s="106" t="s">
        <v>77</v>
      </c>
      <c r="K292" s="105"/>
      <c r="L292" s="88" t="s">
        <v>1525</v>
      </c>
      <c r="M292" s="59" t="s">
        <v>44</v>
      </c>
      <c r="N292" s="57" t="s">
        <v>900</v>
      </c>
      <c r="O292" s="88" t="s">
        <v>1524</v>
      </c>
      <c r="P292" s="57" t="s">
        <v>1219</v>
      </c>
      <c r="Q292" s="59" t="s">
        <v>34</v>
      </c>
      <c r="R292" s="57" t="s">
        <v>492</v>
      </c>
      <c r="S292" s="67"/>
      <c r="Z292" s="93"/>
    </row>
    <row r="293" spans="1:26" x14ac:dyDescent="0.25">
      <c r="A293" s="106">
        <v>115656</v>
      </c>
      <c r="B293" s="106" t="s">
        <v>511</v>
      </c>
      <c r="C293" s="106" t="s">
        <v>125</v>
      </c>
      <c r="D293" s="106" t="s">
        <v>492</v>
      </c>
      <c r="E293" s="106" t="s">
        <v>34</v>
      </c>
      <c r="F293" s="106" t="s">
        <v>46</v>
      </c>
      <c r="G293" s="107">
        <v>43832</v>
      </c>
      <c r="H293" s="107">
        <v>44196</v>
      </c>
      <c r="I293" s="106" t="s">
        <v>490</v>
      </c>
      <c r="J293" s="106" t="s">
        <v>77</v>
      </c>
      <c r="K293" s="105"/>
      <c r="L293" s="88" t="s">
        <v>1527</v>
      </c>
      <c r="M293" s="59" t="s">
        <v>58</v>
      </c>
      <c r="N293" s="57" t="s">
        <v>1166</v>
      </c>
      <c r="O293" s="88" t="s">
        <v>1524</v>
      </c>
      <c r="P293" s="57" t="s">
        <v>1219</v>
      </c>
      <c r="Q293" s="59" t="s">
        <v>34</v>
      </c>
      <c r="R293" s="57" t="s">
        <v>495</v>
      </c>
      <c r="S293" s="67"/>
      <c r="Z293" s="93"/>
    </row>
    <row r="294" spans="1:26" x14ac:dyDescent="0.25">
      <c r="A294" s="106">
        <v>115299</v>
      </c>
      <c r="B294" s="106" t="s">
        <v>512</v>
      </c>
      <c r="C294" s="106" t="s">
        <v>58</v>
      </c>
      <c r="D294" s="106" t="s">
        <v>495</v>
      </c>
      <c r="E294" s="106" t="s">
        <v>34</v>
      </c>
      <c r="F294" s="106" t="s">
        <v>46</v>
      </c>
      <c r="G294" s="107">
        <v>43952</v>
      </c>
      <c r="H294" s="107">
        <v>44104</v>
      </c>
      <c r="I294" s="106" t="s">
        <v>490</v>
      </c>
      <c r="J294" s="106" t="s">
        <v>77</v>
      </c>
      <c r="K294" s="105"/>
      <c r="L294" s="88" t="s">
        <v>1523</v>
      </c>
      <c r="M294" s="59" t="s">
        <v>44</v>
      </c>
      <c r="N294" s="57" t="s">
        <v>1038</v>
      </c>
      <c r="O294" s="88" t="s">
        <v>1524</v>
      </c>
      <c r="P294" s="57" t="s">
        <v>1219</v>
      </c>
      <c r="Q294" s="59" t="s">
        <v>34</v>
      </c>
      <c r="R294" s="57" t="s">
        <v>489</v>
      </c>
      <c r="S294" s="67"/>
      <c r="Z294" s="93"/>
    </row>
    <row r="295" spans="1:26" x14ac:dyDescent="0.25">
      <c r="A295" s="106">
        <v>115249</v>
      </c>
      <c r="B295" s="106" t="s">
        <v>513</v>
      </c>
      <c r="C295" s="106" t="s">
        <v>58</v>
      </c>
      <c r="D295" s="106" t="s">
        <v>298</v>
      </c>
      <c r="E295" s="106" t="s">
        <v>34</v>
      </c>
      <c r="F295" s="106" t="s">
        <v>46</v>
      </c>
      <c r="G295" s="107">
        <v>44013</v>
      </c>
      <c r="H295" s="107">
        <v>44104</v>
      </c>
      <c r="I295" s="106" t="s">
        <v>514</v>
      </c>
      <c r="J295" s="106" t="s">
        <v>48</v>
      </c>
      <c r="K295" s="105"/>
      <c r="L295" s="88" t="s">
        <v>1537</v>
      </c>
      <c r="M295" s="59" t="s">
        <v>44</v>
      </c>
      <c r="N295" s="57" t="s">
        <v>1041</v>
      </c>
      <c r="O295" s="88" t="s">
        <v>1524</v>
      </c>
      <c r="P295" s="57" t="s">
        <v>1219</v>
      </c>
      <c r="Q295" s="59" t="s">
        <v>34</v>
      </c>
      <c r="R295" s="57" t="s">
        <v>489</v>
      </c>
      <c r="S295" s="67"/>
      <c r="Z295" s="93"/>
    </row>
    <row r="296" spans="1:26" x14ac:dyDescent="0.25">
      <c r="A296" s="106">
        <v>115248</v>
      </c>
      <c r="B296" s="106" t="s">
        <v>515</v>
      </c>
      <c r="C296" s="106" t="s">
        <v>58</v>
      </c>
      <c r="D296" s="106" t="s">
        <v>298</v>
      </c>
      <c r="E296" s="106" t="s">
        <v>34</v>
      </c>
      <c r="F296" s="106" t="s">
        <v>46</v>
      </c>
      <c r="G296" s="107">
        <v>44013</v>
      </c>
      <c r="H296" s="107">
        <v>44104</v>
      </c>
      <c r="I296" s="106" t="s">
        <v>514</v>
      </c>
      <c r="J296" s="106" t="s">
        <v>48</v>
      </c>
      <c r="K296" s="105"/>
      <c r="L296" s="88" t="s">
        <v>1540</v>
      </c>
      <c r="M296" s="59" t="s">
        <v>58</v>
      </c>
      <c r="N296" s="57" t="s">
        <v>1167</v>
      </c>
      <c r="O296" s="88" t="s">
        <v>1524</v>
      </c>
      <c r="P296" s="57" t="s">
        <v>1219</v>
      </c>
      <c r="Q296" s="59" t="s">
        <v>34</v>
      </c>
      <c r="R296" s="57" t="s">
        <v>489</v>
      </c>
      <c r="S296" s="67"/>
      <c r="Z296" s="93"/>
    </row>
    <row r="297" spans="1:26" x14ac:dyDescent="0.25">
      <c r="A297" s="106">
        <v>115254</v>
      </c>
      <c r="B297" s="106" t="s">
        <v>516</v>
      </c>
      <c r="C297" s="106" t="s">
        <v>44</v>
      </c>
      <c r="D297" s="106" t="s">
        <v>179</v>
      </c>
      <c r="E297" s="106" t="s">
        <v>34</v>
      </c>
      <c r="F297" s="106" t="s">
        <v>46</v>
      </c>
      <c r="G297" s="107">
        <v>43831</v>
      </c>
      <c r="H297" s="107">
        <v>44196</v>
      </c>
      <c r="I297" s="106" t="s">
        <v>514</v>
      </c>
      <c r="J297" s="106" t="s">
        <v>77</v>
      </c>
      <c r="K297" s="105"/>
      <c r="L297" s="88" t="s">
        <v>1530</v>
      </c>
      <c r="M297" s="59" t="s">
        <v>44</v>
      </c>
      <c r="N297" s="57" t="s">
        <v>1039</v>
      </c>
      <c r="O297" s="88" t="s">
        <v>1524</v>
      </c>
      <c r="P297" s="57" t="s">
        <v>1219</v>
      </c>
      <c r="Q297" s="59" t="s">
        <v>34</v>
      </c>
      <c r="R297" s="57" t="s">
        <v>499</v>
      </c>
      <c r="S297" s="67"/>
      <c r="Z297" s="93"/>
    </row>
    <row r="298" spans="1:26" x14ac:dyDescent="0.25">
      <c r="A298" s="106">
        <v>115255</v>
      </c>
      <c r="B298" s="106" t="s">
        <v>517</v>
      </c>
      <c r="C298" s="106" t="s">
        <v>58</v>
      </c>
      <c r="D298" s="106" t="s">
        <v>308</v>
      </c>
      <c r="E298" s="106" t="s">
        <v>34</v>
      </c>
      <c r="F298" s="106" t="s">
        <v>46</v>
      </c>
      <c r="G298" s="107">
        <v>44013</v>
      </c>
      <c r="H298" s="107">
        <v>44104</v>
      </c>
      <c r="I298" s="106" t="s">
        <v>514</v>
      </c>
      <c r="J298" s="106" t="s">
        <v>48</v>
      </c>
      <c r="K298" s="105"/>
      <c r="L298" s="88" t="s">
        <v>1538</v>
      </c>
      <c r="M298" s="59" t="s">
        <v>44</v>
      </c>
      <c r="N298" s="57" t="s">
        <v>909</v>
      </c>
      <c r="O298" s="88" t="s">
        <v>1524</v>
      </c>
      <c r="P298" s="57" t="s">
        <v>1219</v>
      </c>
      <c r="Q298" s="59" t="s">
        <v>34</v>
      </c>
      <c r="R298" s="57" t="s">
        <v>492</v>
      </c>
      <c r="S298" s="67"/>
      <c r="Z298" s="93"/>
    </row>
    <row r="299" spans="1:26" x14ac:dyDescent="0.25">
      <c r="A299" s="106">
        <v>116100</v>
      </c>
      <c r="B299" s="106" t="s">
        <v>518</v>
      </c>
      <c r="C299" s="106" t="s">
        <v>44</v>
      </c>
      <c r="D299" s="106" t="s">
        <v>256</v>
      </c>
      <c r="E299" s="106" t="s">
        <v>34</v>
      </c>
      <c r="F299" s="106" t="s">
        <v>46</v>
      </c>
      <c r="G299" s="107">
        <v>43831</v>
      </c>
      <c r="H299" s="107">
        <v>44196</v>
      </c>
      <c r="I299" s="106" t="s">
        <v>514</v>
      </c>
      <c r="J299" s="106" t="s">
        <v>77</v>
      </c>
      <c r="K299" s="105"/>
      <c r="L299" s="88" t="s">
        <v>1541</v>
      </c>
      <c r="M299" s="59" t="s">
        <v>125</v>
      </c>
      <c r="N299" s="57" t="s">
        <v>911</v>
      </c>
      <c r="O299" s="88" t="s">
        <v>1524</v>
      </c>
      <c r="P299" s="57" t="s">
        <v>1219</v>
      </c>
      <c r="Q299" s="59" t="s">
        <v>34</v>
      </c>
      <c r="R299" s="57" t="s">
        <v>492</v>
      </c>
      <c r="S299" s="67"/>
      <c r="Z299" s="93"/>
    </row>
    <row r="300" spans="1:26" x14ac:dyDescent="0.25">
      <c r="A300" s="106">
        <v>115253</v>
      </c>
      <c r="B300" s="106" t="s">
        <v>519</v>
      </c>
      <c r="C300" s="106" t="s">
        <v>44</v>
      </c>
      <c r="D300" s="106" t="s">
        <v>179</v>
      </c>
      <c r="E300" s="106" t="s">
        <v>34</v>
      </c>
      <c r="F300" s="106" t="s">
        <v>46</v>
      </c>
      <c r="G300" s="107">
        <v>43831</v>
      </c>
      <c r="H300" s="107">
        <v>44196</v>
      </c>
      <c r="I300" s="106" t="s">
        <v>514</v>
      </c>
      <c r="J300" s="106" t="s">
        <v>77</v>
      </c>
      <c r="K300" s="105"/>
      <c r="L300" s="88" t="s">
        <v>1550</v>
      </c>
      <c r="M300" s="59" t="s">
        <v>58</v>
      </c>
      <c r="N300" s="57" t="s">
        <v>1172</v>
      </c>
      <c r="O300" s="88" t="s">
        <v>1544</v>
      </c>
      <c r="P300" s="57" t="s">
        <v>1221</v>
      </c>
      <c r="Q300" s="59" t="s">
        <v>34</v>
      </c>
      <c r="R300" s="57" t="s">
        <v>308</v>
      </c>
      <c r="S300" s="67"/>
      <c r="Z300" s="93"/>
    </row>
    <row r="301" spans="1:26" x14ac:dyDescent="0.25">
      <c r="A301" s="106">
        <v>115256</v>
      </c>
      <c r="B301" s="106" t="s">
        <v>520</v>
      </c>
      <c r="C301" s="106" t="s">
        <v>58</v>
      </c>
      <c r="D301" s="106" t="s">
        <v>308</v>
      </c>
      <c r="E301" s="106" t="s">
        <v>34</v>
      </c>
      <c r="F301" s="106" t="s">
        <v>46</v>
      </c>
      <c r="G301" s="107">
        <v>44013</v>
      </c>
      <c r="H301" s="107">
        <v>44104</v>
      </c>
      <c r="I301" s="106" t="s">
        <v>514</v>
      </c>
      <c r="J301" s="106" t="s">
        <v>48</v>
      </c>
      <c r="K301" s="105"/>
      <c r="L301" s="88" t="s">
        <v>1547</v>
      </c>
      <c r="M301" s="59" t="s">
        <v>58</v>
      </c>
      <c r="N301" s="57" t="s">
        <v>1171</v>
      </c>
      <c r="O301" s="88" t="s">
        <v>1544</v>
      </c>
      <c r="P301" s="57" t="s">
        <v>1221</v>
      </c>
      <c r="Q301" s="59" t="s">
        <v>34</v>
      </c>
      <c r="R301" s="57" t="s">
        <v>308</v>
      </c>
      <c r="S301" s="67"/>
      <c r="Z301" s="93"/>
    </row>
    <row r="302" spans="1:26" x14ac:dyDescent="0.25">
      <c r="A302" s="106">
        <v>115966</v>
      </c>
      <c r="B302" s="106" t="s">
        <v>521</v>
      </c>
      <c r="C302" s="106" t="s">
        <v>44</v>
      </c>
      <c r="D302" s="106" t="s">
        <v>522</v>
      </c>
      <c r="E302" s="106" t="s">
        <v>34</v>
      </c>
      <c r="F302" s="106" t="s">
        <v>46</v>
      </c>
      <c r="G302" s="107">
        <v>43831</v>
      </c>
      <c r="H302" s="107">
        <v>44196</v>
      </c>
      <c r="I302" s="106" t="s">
        <v>514</v>
      </c>
      <c r="J302" s="106" t="s">
        <v>77</v>
      </c>
      <c r="K302" s="105"/>
      <c r="L302" s="88" t="s">
        <v>1543</v>
      </c>
      <c r="M302" s="59" t="s">
        <v>58</v>
      </c>
      <c r="N302" s="57" t="s">
        <v>1169</v>
      </c>
      <c r="O302" s="88" t="s">
        <v>1544</v>
      </c>
      <c r="P302" s="57" t="s">
        <v>1221</v>
      </c>
      <c r="Q302" s="59" t="s">
        <v>34</v>
      </c>
      <c r="R302" s="57" t="s">
        <v>720</v>
      </c>
      <c r="S302" s="67"/>
      <c r="Z302" s="93"/>
    </row>
    <row r="303" spans="1:26" x14ac:dyDescent="0.25">
      <c r="A303" s="106">
        <v>115127</v>
      </c>
      <c r="B303" s="106" t="s">
        <v>523</v>
      </c>
      <c r="C303" s="106" t="s">
        <v>44</v>
      </c>
      <c r="D303" s="106" t="s">
        <v>143</v>
      </c>
      <c r="E303" s="106" t="s">
        <v>33</v>
      </c>
      <c r="F303" s="106" t="s">
        <v>46</v>
      </c>
      <c r="G303" s="107">
        <v>43831</v>
      </c>
      <c r="H303" s="107">
        <v>44196</v>
      </c>
      <c r="I303" s="106" t="s">
        <v>524</v>
      </c>
      <c r="J303" s="106" t="s">
        <v>77</v>
      </c>
      <c r="K303" s="105"/>
      <c r="L303" s="88" t="s">
        <v>1545</v>
      </c>
      <c r="M303" s="59" t="s">
        <v>58</v>
      </c>
      <c r="N303" s="57" t="s">
        <v>1170</v>
      </c>
      <c r="O303" s="88" t="s">
        <v>1544</v>
      </c>
      <c r="P303" s="57" t="s">
        <v>1221</v>
      </c>
      <c r="Q303" s="59" t="s">
        <v>34</v>
      </c>
      <c r="R303" s="57" t="s">
        <v>720</v>
      </c>
      <c r="S303" s="67"/>
      <c r="Z303" s="93"/>
    </row>
    <row r="304" spans="1:26" x14ac:dyDescent="0.25">
      <c r="A304" s="106">
        <v>115135</v>
      </c>
      <c r="B304" s="106" t="s">
        <v>525</v>
      </c>
      <c r="C304" s="106" t="s">
        <v>44</v>
      </c>
      <c r="D304" s="106" t="s">
        <v>526</v>
      </c>
      <c r="E304" s="106" t="s">
        <v>33</v>
      </c>
      <c r="F304" s="106" t="s">
        <v>46</v>
      </c>
      <c r="G304" s="107">
        <v>43831</v>
      </c>
      <c r="H304" s="107">
        <v>44196</v>
      </c>
      <c r="I304" s="106" t="s">
        <v>524</v>
      </c>
      <c r="J304" s="106" t="s">
        <v>77</v>
      </c>
      <c r="K304" s="105"/>
      <c r="L304" s="88" t="s">
        <v>1549</v>
      </c>
      <c r="M304" s="59" t="s">
        <v>44</v>
      </c>
      <c r="N304" s="57" t="s">
        <v>914</v>
      </c>
      <c r="O304" s="88" t="s">
        <v>1544</v>
      </c>
      <c r="P304" s="57" t="s">
        <v>1221</v>
      </c>
      <c r="Q304" s="59" t="s">
        <v>34</v>
      </c>
      <c r="R304" s="57" t="s">
        <v>179</v>
      </c>
      <c r="S304" s="67"/>
      <c r="Z304" s="93"/>
    </row>
    <row r="305" spans="1:26" x14ac:dyDescent="0.25">
      <c r="A305" s="106">
        <v>115125</v>
      </c>
      <c r="B305" s="106" t="s">
        <v>527</v>
      </c>
      <c r="C305" s="106" t="s">
        <v>44</v>
      </c>
      <c r="D305" s="106" t="s">
        <v>528</v>
      </c>
      <c r="E305" s="106" t="s">
        <v>33</v>
      </c>
      <c r="F305" s="106" t="s">
        <v>46</v>
      </c>
      <c r="G305" s="107">
        <v>43831</v>
      </c>
      <c r="H305" s="107">
        <v>44196</v>
      </c>
      <c r="I305" s="106" t="s">
        <v>524</v>
      </c>
      <c r="J305" s="106" t="s">
        <v>48</v>
      </c>
      <c r="K305" s="105"/>
      <c r="L305" s="88" t="s">
        <v>1546</v>
      </c>
      <c r="M305" s="59" t="s">
        <v>44</v>
      </c>
      <c r="N305" s="57" t="s">
        <v>912</v>
      </c>
      <c r="O305" s="88" t="s">
        <v>1544</v>
      </c>
      <c r="P305" s="57" t="s">
        <v>1221</v>
      </c>
      <c r="Q305" s="59" t="s">
        <v>34</v>
      </c>
      <c r="R305" s="57" t="s">
        <v>179</v>
      </c>
      <c r="S305" s="67"/>
      <c r="Z305" s="93"/>
    </row>
    <row r="306" spans="1:26" x14ac:dyDescent="0.25">
      <c r="A306" s="106">
        <v>115138</v>
      </c>
      <c r="B306" s="106" t="s">
        <v>529</v>
      </c>
      <c r="C306" s="106" t="s">
        <v>44</v>
      </c>
      <c r="D306" s="106" t="s">
        <v>530</v>
      </c>
      <c r="E306" s="106" t="s">
        <v>33</v>
      </c>
      <c r="F306" s="106" t="s">
        <v>46</v>
      </c>
      <c r="G306" s="107">
        <v>43831</v>
      </c>
      <c r="H306" s="107">
        <v>44196</v>
      </c>
      <c r="I306" s="106" t="s">
        <v>524</v>
      </c>
      <c r="J306" s="106" t="s">
        <v>77</v>
      </c>
      <c r="K306" s="105"/>
      <c r="L306" s="88" t="s">
        <v>1551</v>
      </c>
      <c r="M306" s="59" t="s">
        <v>44</v>
      </c>
      <c r="N306" s="57" t="s">
        <v>1042</v>
      </c>
      <c r="O306" s="88" t="s">
        <v>1544</v>
      </c>
      <c r="P306" s="57" t="s">
        <v>1221</v>
      </c>
      <c r="Q306" s="59" t="s">
        <v>34</v>
      </c>
      <c r="R306" s="57" t="s">
        <v>630</v>
      </c>
      <c r="S306" s="67"/>
      <c r="Z306" s="93"/>
    </row>
    <row r="307" spans="1:26" x14ac:dyDescent="0.25">
      <c r="A307" s="106">
        <v>115136</v>
      </c>
      <c r="B307" s="106" t="s">
        <v>531</v>
      </c>
      <c r="C307" s="106" t="s">
        <v>44</v>
      </c>
      <c r="D307" s="106" t="s">
        <v>532</v>
      </c>
      <c r="E307" s="106" t="s">
        <v>33</v>
      </c>
      <c r="F307" s="106" t="s">
        <v>46</v>
      </c>
      <c r="G307" s="107">
        <v>43831</v>
      </c>
      <c r="H307" s="107">
        <v>44196</v>
      </c>
      <c r="I307" s="106" t="s">
        <v>524</v>
      </c>
      <c r="J307" s="106" t="s">
        <v>77</v>
      </c>
      <c r="K307" s="105"/>
      <c r="L307" s="88" t="s">
        <v>1548</v>
      </c>
      <c r="M307" s="59" t="s">
        <v>44</v>
      </c>
      <c r="N307" s="57" t="s">
        <v>913</v>
      </c>
      <c r="O307" s="88" t="s">
        <v>1544</v>
      </c>
      <c r="P307" s="57" t="s">
        <v>1221</v>
      </c>
      <c r="Q307" s="59" t="s">
        <v>34</v>
      </c>
      <c r="R307" s="57" t="s">
        <v>256</v>
      </c>
      <c r="S307" s="67"/>
      <c r="Z307" s="93"/>
    </row>
    <row r="308" spans="1:26" x14ac:dyDescent="0.25">
      <c r="A308" s="106">
        <v>115134</v>
      </c>
      <c r="B308" s="106" t="s">
        <v>533</v>
      </c>
      <c r="C308" s="106" t="s">
        <v>44</v>
      </c>
      <c r="D308" s="106" t="s">
        <v>534</v>
      </c>
      <c r="E308" s="106" t="s">
        <v>33</v>
      </c>
      <c r="F308" s="106" t="s">
        <v>46</v>
      </c>
      <c r="G308" s="107">
        <v>43831</v>
      </c>
      <c r="H308" s="107">
        <v>44196</v>
      </c>
      <c r="I308" s="106" t="s">
        <v>524</v>
      </c>
      <c r="J308" s="106" t="s">
        <v>77</v>
      </c>
      <c r="K308" s="105"/>
      <c r="L308" s="88" t="s">
        <v>1559</v>
      </c>
      <c r="M308" s="59" t="s">
        <v>44</v>
      </c>
      <c r="N308" s="57" t="s">
        <v>1048</v>
      </c>
      <c r="O308" s="88" t="s">
        <v>1553</v>
      </c>
      <c r="P308" s="57" t="s">
        <v>1222</v>
      </c>
      <c r="Q308" s="59" t="s">
        <v>33</v>
      </c>
      <c r="R308" s="57" t="s">
        <v>532</v>
      </c>
      <c r="S308" s="67"/>
      <c r="Z308" s="93"/>
    </row>
    <row r="309" spans="1:26" x14ac:dyDescent="0.25">
      <c r="A309" s="106">
        <v>115133</v>
      </c>
      <c r="B309" s="106" t="s">
        <v>535</v>
      </c>
      <c r="C309" s="106" t="s">
        <v>44</v>
      </c>
      <c r="D309" s="106" t="s">
        <v>536</v>
      </c>
      <c r="E309" s="106" t="s">
        <v>33</v>
      </c>
      <c r="F309" s="106" t="s">
        <v>46</v>
      </c>
      <c r="G309" s="107">
        <v>43831</v>
      </c>
      <c r="H309" s="107">
        <v>44196</v>
      </c>
      <c r="I309" s="106" t="s">
        <v>524</v>
      </c>
      <c r="J309" s="106" t="s">
        <v>77</v>
      </c>
      <c r="K309" s="105"/>
      <c r="L309" s="88" t="s">
        <v>1558</v>
      </c>
      <c r="M309" s="59" t="s">
        <v>44</v>
      </c>
      <c r="N309" s="57" t="s">
        <v>1047</v>
      </c>
      <c r="O309" s="88" t="s">
        <v>1553</v>
      </c>
      <c r="P309" s="57" t="s">
        <v>1222</v>
      </c>
      <c r="Q309" s="59" t="s">
        <v>33</v>
      </c>
      <c r="R309" s="57" t="s">
        <v>536</v>
      </c>
      <c r="S309" s="67"/>
      <c r="Z309" s="93"/>
    </row>
    <row r="310" spans="1:26" x14ac:dyDescent="0.25">
      <c r="A310" s="106">
        <v>115132</v>
      </c>
      <c r="B310" s="106" t="s">
        <v>537</v>
      </c>
      <c r="C310" s="106" t="s">
        <v>44</v>
      </c>
      <c r="D310" s="106" t="s">
        <v>532</v>
      </c>
      <c r="E310" s="106" t="s">
        <v>33</v>
      </c>
      <c r="F310" s="106" t="s">
        <v>46</v>
      </c>
      <c r="G310" s="107">
        <v>43831</v>
      </c>
      <c r="H310" s="107">
        <v>44196</v>
      </c>
      <c r="I310" s="106" t="s">
        <v>524</v>
      </c>
      <c r="J310" s="106" t="s">
        <v>77</v>
      </c>
      <c r="K310" s="105"/>
      <c r="L310" s="88" t="s">
        <v>1544</v>
      </c>
      <c r="M310" s="59" t="s">
        <v>44</v>
      </c>
      <c r="N310" s="57" t="s">
        <v>1046</v>
      </c>
      <c r="O310" s="88" t="s">
        <v>1553</v>
      </c>
      <c r="P310" s="57" t="s">
        <v>1222</v>
      </c>
      <c r="Q310" s="59" t="s">
        <v>33</v>
      </c>
      <c r="R310" s="57" t="s">
        <v>534</v>
      </c>
      <c r="S310" s="67"/>
      <c r="Z310" s="93"/>
    </row>
    <row r="311" spans="1:26" x14ac:dyDescent="0.25">
      <c r="A311" s="106">
        <v>115131</v>
      </c>
      <c r="B311" s="106" t="s">
        <v>538</v>
      </c>
      <c r="C311" s="106" t="s">
        <v>44</v>
      </c>
      <c r="D311" s="106" t="s">
        <v>530</v>
      </c>
      <c r="E311" s="106" t="s">
        <v>33</v>
      </c>
      <c r="F311" s="106" t="s">
        <v>46</v>
      </c>
      <c r="G311" s="107">
        <v>43831</v>
      </c>
      <c r="H311" s="107">
        <v>44196</v>
      </c>
      <c r="I311" s="106" t="s">
        <v>524</v>
      </c>
      <c r="J311" s="106" t="s">
        <v>77</v>
      </c>
      <c r="K311" s="105"/>
      <c r="L311" s="88" t="s">
        <v>1567</v>
      </c>
      <c r="M311" s="59" t="s">
        <v>44</v>
      </c>
      <c r="N311" s="57" t="s">
        <v>1054</v>
      </c>
      <c r="O311" s="88" t="s">
        <v>1553</v>
      </c>
      <c r="P311" s="57" t="s">
        <v>1222</v>
      </c>
      <c r="Q311" s="59" t="s">
        <v>33</v>
      </c>
      <c r="R311" s="57" t="s">
        <v>532</v>
      </c>
      <c r="S311" s="67"/>
      <c r="Z311" s="93"/>
    </row>
    <row r="312" spans="1:26" x14ac:dyDescent="0.25">
      <c r="A312" s="106">
        <v>115130</v>
      </c>
      <c r="B312" s="106" t="s">
        <v>539</v>
      </c>
      <c r="C312" s="106" t="s">
        <v>44</v>
      </c>
      <c r="D312" s="106" t="s">
        <v>530</v>
      </c>
      <c r="E312" s="106" t="s">
        <v>33</v>
      </c>
      <c r="F312" s="106" t="s">
        <v>46</v>
      </c>
      <c r="G312" s="107">
        <v>43831</v>
      </c>
      <c r="H312" s="107">
        <v>44196</v>
      </c>
      <c r="I312" s="106" t="s">
        <v>524</v>
      </c>
      <c r="J312" s="106" t="s">
        <v>77</v>
      </c>
      <c r="K312" s="105"/>
      <c r="L312" s="88" t="s">
        <v>1562</v>
      </c>
      <c r="M312" s="59" t="s">
        <v>44</v>
      </c>
      <c r="N312" s="57" t="s">
        <v>1051</v>
      </c>
      <c r="O312" s="88" t="s">
        <v>1553</v>
      </c>
      <c r="P312" s="57" t="s">
        <v>1222</v>
      </c>
      <c r="Q312" s="59" t="s">
        <v>33</v>
      </c>
      <c r="R312" s="57" t="s">
        <v>143</v>
      </c>
      <c r="S312" s="67"/>
      <c r="Z312" s="93"/>
    </row>
    <row r="313" spans="1:26" x14ac:dyDescent="0.25">
      <c r="A313" s="106">
        <v>115129</v>
      </c>
      <c r="B313" s="106" t="s">
        <v>540</v>
      </c>
      <c r="C313" s="106" t="s">
        <v>44</v>
      </c>
      <c r="D313" s="106" t="s">
        <v>143</v>
      </c>
      <c r="E313" s="106" t="s">
        <v>33</v>
      </c>
      <c r="F313" s="106" t="s">
        <v>46</v>
      </c>
      <c r="G313" s="107">
        <v>43831</v>
      </c>
      <c r="H313" s="107">
        <v>44196</v>
      </c>
      <c r="I313" s="106" t="s">
        <v>524</v>
      </c>
      <c r="J313" s="106" t="s">
        <v>77</v>
      </c>
      <c r="K313" s="105"/>
      <c r="L313" s="88" t="s">
        <v>1563</v>
      </c>
      <c r="M313" s="59" t="s">
        <v>44</v>
      </c>
      <c r="N313" s="57" t="s">
        <v>1052</v>
      </c>
      <c r="O313" s="88" t="s">
        <v>1553</v>
      </c>
      <c r="P313" s="57" t="s">
        <v>1222</v>
      </c>
      <c r="Q313" s="59" t="s">
        <v>33</v>
      </c>
      <c r="R313" s="57" t="s">
        <v>143</v>
      </c>
      <c r="S313" s="67"/>
      <c r="Z313" s="93"/>
    </row>
    <row r="314" spans="1:26" x14ac:dyDescent="0.25">
      <c r="A314" s="106">
        <v>115128</v>
      </c>
      <c r="B314" s="106" t="s">
        <v>541</v>
      </c>
      <c r="C314" s="106" t="s">
        <v>44</v>
      </c>
      <c r="D314" s="106" t="s">
        <v>143</v>
      </c>
      <c r="E314" s="106" t="s">
        <v>33</v>
      </c>
      <c r="F314" s="106" t="s">
        <v>46</v>
      </c>
      <c r="G314" s="107">
        <v>43831</v>
      </c>
      <c r="H314" s="107">
        <v>44196</v>
      </c>
      <c r="I314" s="106" t="s">
        <v>524</v>
      </c>
      <c r="J314" s="106" t="s">
        <v>77</v>
      </c>
      <c r="K314" s="105"/>
      <c r="L314" s="88" t="s">
        <v>1560</v>
      </c>
      <c r="M314" s="59" t="s">
        <v>44</v>
      </c>
      <c r="N314" s="57" t="s">
        <v>1049</v>
      </c>
      <c r="O314" s="88" t="s">
        <v>1553</v>
      </c>
      <c r="P314" s="57" t="s">
        <v>1222</v>
      </c>
      <c r="Q314" s="59" t="s">
        <v>33</v>
      </c>
      <c r="R314" s="57" t="s">
        <v>530</v>
      </c>
      <c r="S314" s="67"/>
      <c r="Z314" s="93"/>
    </row>
    <row r="315" spans="1:26" x14ac:dyDescent="0.25">
      <c r="A315" s="106">
        <v>115126</v>
      </c>
      <c r="B315" s="106" t="s">
        <v>542</v>
      </c>
      <c r="C315" s="106" t="s">
        <v>44</v>
      </c>
      <c r="D315" s="106" t="s">
        <v>143</v>
      </c>
      <c r="E315" s="106" t="s">
        <v>33</v>
      </c>
      <c r="F315" s="106" t="s">
        <v>46</v>
      </c>
      <c r="G315" s="107">
        <v>43831</v>
      </c>
      <c r="H315" s="107">
        <v>44196</v>
      </c>
      <c r="I315" s="106" t="s">
        <v>524</v>
      </c>
      <c r="J315" s="106" t="s">
        <v>77</v>
      </c>
      <c r="K315" s="105"/>
      <c r="L315" s="88" t="s">
        <v>1561</v>
      </c>
      <c r="M315" s="59" t="s">
        <v>44</v>
      </c>
      <c r="N315" s="57" t="s">
        <v>1050</v>
      </c>
      <c r="O315" s="88" t="s">
        <v>1553</v>
      </c>
      <c r="P315" s="57" t="s">
        <v>1222</v>
      </c>
      <c r="Q315" s="59" t="s">
        <v>33</v>
      </c>
      <c r="R315" s="57" t="s">
        <v>530</v>
      </c>
      <c r="S315" s="67"/>
      <c r="Z315" s="93"/>
    </row>
    <row r="316" spans="1:26" x14ac:dyDescent="0.25">
      <c r="A316" s="106">
        <v>115124</v>
      </c>
      <c r="B316" s="106" t="s">
        <v>543</v>
      </c>
      <c r="C316" s="106" t="s">
        <v>44</v>
      </c>
      <c r="D316" s="106" t="s">
        <v>544</v>
      </c>
      <c r="E316" s="106" t="s">
        <v>33</v>
      </c>
      <c r="F316" s="106" t="s">
        <v>46</v>
      </c>
      <c r="G316" s="107">
        <v>43831</v>
      </c>
      <c r="H316" s="107">
        <v>44196</v>
      </c>
      <c r="I316" s="106" t="s">
        <v>524</v>
      </c>
      <c r="J316" s="106" t="s">
        <v>48</v>
      </c>
      <c r="K316" s="105"/>
      <c r="L316" s="88" t="s">
        <v>1557</v>
      </c>
      <c r="M316" s="59" t="s">
        <v>44</v>
      </c>
      <c r="N316" s="57" t="s">
        <v>1045</v>
      </c>
      <c r="O316" s="88" t="s">
        <v>1553</v>
      </c>
      <c r="P316" s="57" t="s">
        <v>1222</v>
      </c>
      <c r="Q316" s="59" t="s">
        <v>33</v>
      </c>
      <c r="R316" s="57" t="s">
        <v>532</v>
      </c>
      <c r="S316" s="67"/>
      <c r="Z316" s="93"/>
    </row>
    <row r="317" spans="1:26" x14ac:dyDescent="0.25">
      <c r="A317" s="106">
        <v>115123</v>
      </c>
      <c r="B317" s="106" t="s">
        <v>545</v>
      </c>
      <c r="C317" s="106" t="s">
        <v>44</v>
      </c>
      <c r="D317" s="106" t="s">
        <v>530</v>
      </c>
      <c r="E317" s="106" t="s">
        <v>33</v>
      </c>
      <c r="F317" s="106" t="s">
        <v>46</v>
      </c>
      <c r="G317" s="107">
        <v>43831</v>
      </c>
      <c r="H317" s="107">
        <v>44196</v>
      </c>
      <c r="I317" s="106" t="s">
        <v>524</v>
      </c>
      <c r="J317" s="106" t="s">
        <v>77</v>
      </c>
      <c r="K317" s="105"/>
      <c r="L317" s="88" t="s">
        <v>1552</v>
      </c>
      <c r="M317" s="59" t="s">
        <v>44</v>
      </c>
      <c r="N317" s="57" t="s">
        <v>915</v>
      </c>
      <c r="O317" s="88" t="s">
        <v>1553</v>
      </c>
      <c r="P317" s="57" t="s">
        <v>1222</v>
      </c>
      <c r="Q317" s="59" t="s">
        <v>33</v>
      </c>
      <c r="R317" s="57" t="s">
        <v>143</v>
      </c>
      <c r="S317" s="67"/>
      <c r="Z317" s="93"/>
    </row>
    <row r="318" spans="1:26" x14ac:dyDescent="0.25">
      <c r="A318" s="106">
        <v>115137</v>
      </c>
      <c r="B318" s="106" t="s">
        <v>546</v>
      </c>
      <c r="C318" s="106" t="s">
        <v>44</v>
      </c>
      <c r="D318" s="106" t="s">
        <v>532</v>
      </c>
      <c r="E318" s="106" t="s">
        <v>33</v>
      </c>
      <c r="F318" s="106" t="s">
        <v>46</v>
      </c>
      <c r="G318" s="107">
        <v>43831</v>
      </c>
      <c r="H318" s="107">
        <v>44196</v>
      </c>
      <c r="I318" s="106" t="s">
        <v>524</v>
      </c>
      <c r="J318" s="106" t="s">
        <v>77</v>
      </c>
      <c r="K318" s="105"/>
      <c r="L318" s="88" t="s">
        <v>1564</v>
      </c>
      <c r="M318" s="59" t="s">
        <v>44</v>
      </c>
      <c r="N318" s="57" t="s">
        <v>917</v>
      </c>
      <c r="O318" s="88" t="s">
        <v>1553</v>
      </c>
      <c r="P318" s="57" t="s">
        <v>1222</v>
      </c>
      <c r="Q318" s="59" t="s">
        <v>33</v>
      </c>
      <c r="R318" s="57" t="s">
        <v>143</v>
      </c>
      <c r="S318" s="67"/>
      <c r="Z318" s="93"/>
    </row>
    <row r="319" spans="1:26" x14ac:dyDescent="0.25">
      <c r="A319" s="106">
        <v>115214</v>
      </c>
      <c r="B319" s="106" t="s">
        <v>547</v>
      </c>
      <c r="C319" s="106" t="s">
        <v>44</v>
      </c>
      <c r="D319" s="106" t="s">
        <v>548</v>
      </c>
      <c r="E319" s="106" t="s">
        <v>34</v>
      </c>
      <c r="F319" s="106" t="s">
        <v>46</v>
      </c>
      <c r="G319" s="107">
        <v>43832</v>
      </c>
      <c r="H319" s="107">
        <v>44195</v>
      </c>
      <c r="I319" s="106" t="s">
        <v>549</v>
      </c>
      <c r="J319" s="106" t="s">
        <v>77</v>
      </c>
      <c r="K319" s="105"/>
      <c r="L319" s="88" t="s">
        <v>1566</v>
      </c>
      <c r="M319" s="59" t="s">
        <v>44</v>
      </c>
      <c r="N319" s="57" t="s">
        <v>1053</v>
      </c>
      <c r="O319" s="88" t="s">
        <v>1553</v>
      </c>
      <c r="P319" s="57" t="s">
        <v>1222</v>
      </c>
      <c r="Q319" s="59" t="s">
        <v>33</v>
      </c>
      <c r="R319" s="57" t="s">
        <v>530</v>
      </c>
      <c r="S319" s="67"/>
      <c r="Z319" s="93"/>
    </row>
    <row r="320" spans="1:26" x14ac:dyDescent="0.25">
      <c r="A320" s="106">
        <v>115219</v>
      </c>
      <c r="B320" s="106" t="s">
        <v>550</v>
      </c>
      <c r="C320" s="106" t="s">
        <v>44</v>
      </c>
      <c r="D320" s="106" t="s">
        <v>551</v>
      </c>
      <c r="E320" s="106" t="s">
        <v>34</v>
      </c>
      <c r="F320" s="106" t="s">
        <v>46</v>
      </c>
      <c r="G320" s="107">
        <v>43832</v>
      </c>
      <c r="H320" s="107">
        <v>44195</v>
      </c>
      <c r="I320" s="106" t="s">
        <v>549</v>
      </c>
      <c r="J320" s="106" t="s">
        <v>77</v>
      </c>
      <c r="K320" s="105"/>
      <c r="L320" s="88" t="s">
        <v>1556</v>
      </c>
      <c r="M320" s="59" t="s">
        <v>44</v>
      </c>
      <c r="N320" s="57" t="s">
        <v>1044</v>
      </c>
      <c r="O320" s="88" t="s">
        <v>1553</v>
      </c>
      <c r="P320" s="57" t="s">
        <v>1222</v>
      </c>
      <c r="Q320" s="59" t="s">
        <v>33</v>
      </c>
      <c r="R320" s="57" t="s">
        <v>530</v>
      </c>
      <c r="S320" s="67"/>
      <c r="Z320" s="93"/>
    </row>
    <row r="321" spans="1:26" x14ac:dyDescent="0.25">
      <c r="A321" s="106">
        <v>115218</v>
      </c>
      <c r="B321" s="106" t="s">
        <v>552</v>
      </c>
      <c r="C321" s="106" t="s">
        <v>44</v>
      </c>
      <c r="D321" s="106" t="s">
        <v>551</v>
      </c>
      <c r="E321" s="106" t="s">
        <v>34</v>
      </c>
      <c r="F321" s="106" t="s">
        <v>46</v>
      </c>
      <c r="G321" s="107">
        <v>43831</v>
      </c>
      <c r="H321" s="107">
        <v>44195</v>
      </c>
      <c r="I321" s="106" t="s">
        <v>549</v>
      </c>
      <c r="J321" s="106" t="s">
        <v>77</v>
      </c>
      <c r="K321" s="105"/>
      <c r="L321" s="88" t="s">
        <v>1554</v>
      </c>
      <c r="M321" s="59" t="s">
        <v>44</v>
      </c>
      <c r="N321" s="57" t="s">
        <v>916</v>
      </c>
      <c r="O321" s="88" t="s">
        <v>1553</v>
      </c>
      <c r="P321" s="57" t="s">
        <v>1222</v>
      </c>
      <c r="Q321" s="59" t="s">
        <v>33</v>
      </c>
      <c r="R321" s="57" t="s">
        <v>526</v>
      </c>
      <c r="S321" s="67"/>
      <c r="Z321" s="93"/>
    </row>
    <row r="322" spans="1:26" x14ac:dyDescent="0.25">
      <c r="A322" s="106">
        <v>115217</v>
      </c>
      <c r="B322" s="106" t="s">
        <v>553</v>
      </c>
      <c r="C322" s="106" t="s">
        <v>44</v>
      </c>
      <c r="D322" s="106" t="s">
        <v>551</v>
      </c>
      <c r="E322" s="106" t="s">
        <v>34</v>
      </c>
      <c r="F322" s="106" t="s">
        <v>46</v>
      </c>
      <c r="G322" s="107">
        <v>43832</v>
      </c>
      <c r="H322" s="107">
        <v>44195</v>
      </c>
      <c r="I322" s="106" t="s">
        <v>549</v>
      </c>
      <c r="J322" s="106" t="s">
        <v>77</v>
      </c>
      <c r="K322" s="105"/>
      <c r="L322" s="88" t="s">
        <v>1565</v>
      </c>
      <c r="M322" s="59" t="s">
        <v>44</v>
      </c>
      <c r="N322" s="57" t="s">
        <v>918</v>
      </c>
      <c r="O322" s="88" t="s">
        <v>1553</v>
      </c>
      <c r="P322" s="57" t="s">
        <v>1222</v>
      </c>
      <c r="Q322" s="59" t="s">
        <v>33</v>
      </c>
      <c r="R322" s="57" t="s">
        <v>544</v>
      </c>
      <c r="S322" s="67"/>
      <c r="Z322" s="93"/>
    </row>
    <row r="323" spans="1:26" x14ac:dyDescent="0.25">
      <c r="A323" s="106">
        <v>115216</v>
      </c>
      <c r="B323" s="106" t="s">
        <v>554</v>
      </c>
      <c r="C323" s="106" t="s">
        <v>58</v>
      </c>
      <c r="D323" s="106" t="s">
        <v>555</v>
      </c>
      <c r="E323" s="106" t="s">
        <v>34</v>
      </c>
      <c r="F323" s="106" t="s">
        <v>46</v>
      </c>
      <c r="G323" s="107">
        <v>43952</v>
      </c>
      <c r="H323" s="107">
        <v>44135</v>
      </c>
      <c r="I323" s="106" t="s">
        <v>549</v>
      </c>
      <c r="J323" s="106" t="s">
        <v>77</v>
      </c>
      <c r="K323" s="105"/>
      <c r="L323" s="88" t="s">
        <v>1555</v>
      </c>
      <c r="M323" s="59" t="s">
        <v>44</v>
      </c>
      <c r="N323" s="57" t="s">
        <v>1043</v>
      </c>
      <c r="O323" s="88" t="s">
        <v>1553</v>
      </c>
      <c r="P323" s="57" t="s">
        <v>1222</v>
      </c>
      <c r="Q323" s="59" t="s">
        <v>33</v>
      </c>
      <c r="R323" s="57" t="s">
        <v>528</v>
      </c>
      <c r="S323" s="67"/>
      <c r="Z323" s="93"/>
    </row>
    <row r="324" spans="1:26" x14ac:dyDescent="0.25">
      <c r="A324" s="106">
        <v>115215</v>
      </c>
      <c r="B324" s="106" t="s">
        <v>556</v>
      </c>
      <c r="C324" s="106" t="s">
        <v>44</v>
      </c>
      <c r="D324" s="106" t="s">
        <v>548</v>
      </c>
      <c r="E324" s="106" t="s">
        <v>34</v>
      </c>
      <c r="F324" s="106" t="s">
        <v>46</v>
      </c>
      <c r="G324" s="107">
        <v>43832</v>
      </c>
      <c r="H324" s="107">
        <v>44196</v>
      </c>
      <c r="I324" s="106" t="s">
        <v>549</v>
      </c>
      <c r="J324" s="106" t="s">
        <v>77</v>
      </c>
      <c r="K324" s="105"/>
      <c r="L324" s="88" t="s">
        <v>1568</v>
      </c>
      <c r="M324" s="59" t="s">
        <v>44</v>
      </c>
      <c r="N324" s="57" t="s">
        <v>1055</v>
      </c>
      <c r="O324" s="88" t="s">
        <v>1569</v>
      </c>
      <c r="P324" s="57" t="s">
        <v>1223</v>
      </c>
      <c r="Q324" s="59" t="s">
        <v>34</v>
      </c>
      <c r="R324" s="57" t="s">
        <v>548</v>
      </c>
      <c r="S324" s="67"/>
      <c r="Z324" s="93"/>
    </row>
    <row r="325" spans="1:26" x14ac:dyDescent="0.25">
      <c r="A325" s="106">
        <v>115213</v>
      </c>
      <c r="B325" s="106" t="s">
        <v>557</v>
      </c>
      <c r="C325" s="106" t="s">
        <v>44</v>
      </c>
      <c r="D325" s="106" t="s">
        <v>551</v>
      </c>
      <c r="E325" s="106" t="s">
        <v>34</v>
      </c>
      <c r="F325" s="106" t="s">
        <v>46</v>
      </c>
      <c r="G325" s="107">
        <v>43831</v>
      </c>
      <c r="H325" s="107">
        <v>44195</v>
      </c>
      <c r="I325" s="106" t="s">
        <v>549</v>
      </c>
      <c r="J325" s="106" t="s">
        <v>77</v>
      </c>
      <c r="K325" s="105"/>
      <c r="L325" s="88" t="s">
        <v>1437</v>
      </c>
      <c r="M325" s="59" t="s">
        <v>44</v>
      </c>
      <c r="N325" s="57" t="s">
        <v>1056</v>
      </c>
      <c r="O325" s="88" t="s">
        <v>1569</v>
      </c>
      <c r="P325" s="57" t="s">
        <v>1223</v>
      </c>
      <c r="Q325" s="59" t="s">
        <v>34</v>
      </c>
      <c r="R325" s="57" t="s">
        <v>551</v>
      </c>
      <c r="S325" s="67"/>
      <c r="Z325" s="93"/>
    </row>
    <row r="326" spans="1:26" x14ac:dyDescent="0.25">
      <c r="A326" s="106">
        <v>115212</v>
      </c>
      <c r="B326" s="106" t="s">
        <v>558</v>
      </c>
      <c r="C326" s="106" t="s">
        <v>58</v>
      </c>
      <c r="D326" s="106" t="s">
        <v>559</v>
      </c>
      <c r="E326" s="106" t="s">
        <v>34</v>
      </c>
      <c r="F326" s="106" t="s">
        <v>46</v>
      </c>
      <c r="G326" s="107">
        <v>43922</v>
      </c>
      <c r="H326" s="107">
        <v>44104</v>
      </c>
      <c r="I326" s="106" t="s">
        <v>549</v>
      </c>
      <c r="J326" s="106" t="s">
        <v>77</v>
      </c>
      <c r="K326" s="105"/>
      <c r="L326" s="88" t="s">
        <v>1574</v>
      </c>
      <c r="M326" s="59" t="s">
        <v>44</v>
      </c>
      <c r="N326" s="57" t="s">
        <v>1058</v>
      </c>
      <c r="O326" s="88" t="s">
        <v>1569</v>
      </c>
      <c r="P326" s="57" t="s">
        <v>1223</v>
      </c>
      <c r="Q326" s="59" t="s">
        <v>34</v>
      </c>
      <c r="R326" s="57" t="s">
        <v>551</v>
      </c>
      <c r="S326" s="67"/>
      <c r="Z326" s="93"/>
    </row>
    <row r="327" spans="1:26" x14ac:dyDescent="0.25">
      <c r="A327" s="106">
        <v>115211</v>
      </c>
      <c r="B327" s="106" t="s">
        <v>560</v>
      </c>
      <c r="C327" s="106" t="s">
        <v>44</v>
      </c>
      <c r="D327" s="106" t="s">
        <v>561</v>
      </c>
      <c r="E327" s="106" t="s">
        <v>34</v>
      </c>
      <c r="F327" s="106" t="s">
        <v>46</v>
      </c>
      <c r="G327" s="107">
        <v>43831</v>
      </c>
      <c r="H327" s="107">
        <v>44195</v>
      </c>
      <c r="I327" s="106" t="s">
        <v>549</v>
      </c>
      <c r="J327" s="106" t="s">
        <v>77</v>
      </c>
      <c r="K327" s="105"/>
      <c r="L327" s="88" t="s">
        <v>1573</v>
      </c>
      <c r="M327" s="59" t="s">
        <v>44</v>
      </c>
      <c r="N327" s="57" t="s">
        <v>1057</v>
      </c>
      <c r="O327" s="88" t="s">
        <v>1569</v>
      </c>
      <c r="P327" s="57" t="s">
        <v>1223</v>
      </c>
      <c r="Q327" s="59" t="s">
        <v>34</v>
      </c>
      <c r="R327" s="57" t="s">
        <v>548</v>
      </c>
      <c r="S327" s="67"/>
      <c r="Z327" s="93"/>
    </row>
    <row r="328" spans="1:26" x14ac:dyDescent="0.25">
      <c r="A328" s="106">
        <v>114448</v>
      </c>
      <c r="B328" s="106" t="s">
        <v>562</v>
      </c>
      <c r="C328" s="106" t="s">
        <v>44</v>
      </c>
      <c r="D328" s="106" t="s">
        <v>563</v>
      </c>
      <c r="E328" s="106" t="s">
        <v>33</v>
      </c>
      <c r="F328" s="106" t="s">
        <v>46</v>
      </c>
      <c r="G328" s="107">
        <v>43831</v>
      </c>
      <c r="H328" s="107">
        <v>44196</v>
      </c>
      <c r="I328" s="106" t="s">
        <v>564</v>
      </c>
      <c r="J328" s="106" t="s">
        <v>77</v>
      </c>
      <c r="K328" s="105"/>
      <c r="L328" s="88" t="s">
        <v>1570</v>
      </c>
      <c r="M328" s="59" t="s">
        <v>44</v>
      </c>
      <c r="N328" s="57" t="s">
        <v>919</v>
      </c>
      <c r="O328" s="88" t="s">
        <v>1569</v>
      </c>
      <c r="P328" s="57" t="s">
        <v>1223</v>
      </c>
      <c r="Q328" s="59" t="s">
        <v>34</v>
      </c>
      <c r="R328" s="57" t="s">
        <v>551</v>
      </c>
      <c r="S328" s="67"/>
      <c r="Z328" s="93"/>
    </row>
    <row r="329" spans="1:26" x14ac:dyDescent="0.25">
      <c r="A329" s="106">
        <v>114440</v>
      </c>
      <c r="B329" s="106" t="s">
        <v>565</v>
      </c>
      <c r="C329" s="106" t="s">
        <v>44</v>
      </c>
      <c r="D329" s="106" t="s">
        <v>563</v>
      </c>
      <c r="E329" s="106" t="s">
        <v>33</v>
      </c>
      <c r="F329" s="106" t="s">
        <v>46</v>
      </c>
      <c r="G329" s="107">
        <v>43831</v>
      </c>
      <c r="H329" s="107">
        <v>44196</v>
      </c>
      <c r="I329" s="106" t="s">
        <v>564</v>
      </c>
      <c r="J329" s="106" t="s">
        <v>77</v>
      </c>
      <c r="K329" s="105"/>
      <c r="L329" s="88" t="s">
        <v>1571</v>
      </c>
      <c r="M329" s="59" t="s">
        <v>44</v>
      </c>
      <c r="N329" s="57" t="s">
        <v>920</v>
      </c>
      <c r="O329" s="88" t="s">
        <v>1569</v>
      </c>
      <c r="P329" s="57" t="s">
        <v>1223</v>
      </c>
      <c r="Q329" s="59" t="s">
        <v>34</v>
      </c>
      <c r="R329" s="57" t="s">
        <v>551</v>
      </c>
      <c r="S329" s="67"/>
      <c r="Z329" s="93"/>
    </row>
    <row r="330" spans="1:26" x14ac:dyDescent="0.25">
      <c r="A330" s="106">
        <v>114441</v>
      </c>
      <c r="B330" s="106" t="s">
        <v>566</v>
      </c>
      <c r="C330" s="106" t="s">
        <v>44</v>
      </c>
      <c r="D330" s="106" t="s">
        <v>143</v>
      </c>
      <c r="E330" s="106" t="s">
        <v>33</v>
      </c>
      <c r="F330" s="106" t="s">
        <v>46</v>
      </c>
      <c r="G330" s="107">
        <v>43831</v>
      </c>
      <c r="H330" s="107">
        <v>44196</v>
      </c>
      <c r="I330" s="106" t="s">
        <v>564</v>
      </c>
      <c r="J330" s="106" t="s">
        <v>77</v>
      </c>
      <c r="K330" s="105"/>
      <c r="L330" s="88" t="s">
        <v>1576</v>
      </c>
      <c r="M330" s="59" t="s">
        <v>44</v>
      </c>
      <c r="N330" s="57" t="s">
        <v>1059</v>
      </c>
      <c r="O330" s="88" t="s">
        <v>1569</v>
      </c>
      <c r="P330" s="57" t="s">
        <v>1223</v>
      </c>
      <c r="Q330" s="59" t="s">
        <v>34</v>
      </c>
      <c r="R330" s="57" t="s">
        <v>561</v>
      </c>
      <c r="S330" s="67"/>
      <c r="Z330" s="93"/>
    </row>
    <row r="331" spans="1:26" x14ac:dyDescent="0.25">
      <c r="A331" s="106">
        <v>114442</v>
      </c>
      <c r="B331" s="106" t="s">
        <v>567</v>
      </c>
      <c r="C331" s="106" t="s">
        <v>44</v>
      </c>
      <c r="D331" s="106" t="s">
        <v>563</v>
      </c>
      <c r="E331" s="106" t="s">
        <v>33</v>
      </c>
      <c r="F331" s="106" t="s">
        <v>46</v>
      </c>
      <c r="G331" s="107">
        <v>43831</v>
      </c>
      <c r="H331" s="107">
        <v>44196</v>
      </c>
      <c r="I331" s="106" t="s">
        <v>564</v>
      </c>
      <c r="J331" s="106" t="s">
        <v>77</v>
      </c>
      <c r="K331" s="105"/>
      <c r="L331" s="88" t="s">
        <v>1575</v>
      </c>
      <c r="M331" s="59" t="s">
        <v>58</v>
      </c>
      <c r="N331" s="57" t="s">
        <v>1174</v>
      </c>
      <c r="O331" s="88" t="s">
        <v>1569</v>
      </c>
      <c r="P331" s="57" t="s">
        <v>1223</v>
      </c>
      <c r="Q331" s="59" t="s">
        <v>34</v>
      </c>
      <c r="R331" s="57" t="s">
        <v>559</v>
      </c>
      <c r="S331" s="67"/>
      <c r="Z331" s="93"/>
    </row>
    <row r="332" spans="1:26" x14ac:dyDescent="0.25">
      <c r="A332" s="106">
        <v>114443</v>
      </c>
      <c r="B332" s="106" t="s">
        <v>568</v>
      </c>
      <c r="C332" s="106" t="s">
        <v>44</v>
      </c>
      <c r="D332" s="106" t="s">
        <v>143</v>
      </c>
      <c r="E332" s="106" t="s">
        <v>33</v>
      </c>
      <c r="F332" s="106" t="s">
        <v>46</v>
      </c>
      <c r="G332" s="107">
        <v>43831</v>
      </c>
      <c r="H332" s="107">
        <v>44196</v>
      </c>
      <c r="I332" s="106" t="s">
        <v>564</v>
      </c>
      <c r="J332" s="106" t="s">
        <v>77</v>
      </c>
      <c r="K332" s="105"/>
      <c r="L332" s="88" t="s">
        <v>1572</v>
      </c>
      <c r="M332" s="59" t="s">
        <v>58</v>
      </c>
      <c r="N332" s="57" t="s">
        <v>1173</v>
      </c>
      <c r="O332" s="88" t="s">
        <v>1569</v>
      </c>
      <c r="P332" s="57" t="s">
        <v>1223</v>
      </c>
      <c r="Q332" s="59" t="s">
        <v>34</v>
      </c>
      <c r="R332" s="57" t="s">
        <v>555</v>
      </c>
      <c r="S332" s="67"/>
      <c r="Z332" s="93"/>
    </row>
    <row r="333" spans="1:26" x14ac:dyDescent="0.25">
      <c r="A333" s="106">
        <v>114444</v>
      </c>
      <c r="B333" s="106" t="s">
        <v>569</v>
      </c>
      <c r="C333" s="106" t="s">
        <v>44</v>
      </c>
      <c r="D333" s="106" t="s">
        <v>570</v>
      </c>
      <c r="E333" s="106" t="s">
        <v>33</v>
      </c>
      <c r="F333" s="106" t="s">
        <v>46</v>
      </c>
      <c r="G333" s="107">
        <v>43831</v>
      </c>
      <c r="H333" s="107">
        <v>44196</v>
      </c>
      <c r="I333" s="106" t="s">
        <v>564</v>
      </c>
      <c r="J333" s="106" t="s">
        <v>77</v>
      </c>
      <c r="K333" s="105"/>
      <c r="L333" s="88" t="s">
        <v>1584</v>
      </c>
      <c r="M333" s="59" t="s">
        <v>44</v>
      </c>
      <c r="N333" s="57" t="s">
        <v>923</v>
      </c>
      <c r="O333" s="88" t="s">
        <v>1578</v>
      </c>
      <c r="P333" s="57" t="s">
        <v>1224</v>
      </c>
      <c r="Q333" s="59" t="s">
        <v>33</v>
      </c>
      <c r="R333" s="57" t="s">
        <v>143</v>
      </c>
      <c r="S333" s="67"/>
      <c r="Z333" s="93"/>
    </row>
    <row r="334" spans="1:26" x14ac:dyDescent="0.25">
      <c r="A334" s="106">
        <v>114445</v>
      </c>
      <c r="B334" s="106" t="s">
        <v>571</v>
      </c>
      <c r="C334" s="106" t="s">
        <v>44</v>
      </c>
      <c r="D334" s="106" t="s">
        <v>143</v>
      </c>
      <c r="E334" s="106" t="s">
        <v>33</v>
      </c>
      <c r="F334" s="106" t="s">
        <v>46</v>
      </c>
      <c r="G334" s="107">
        <v>43831</v>
      </c>
      <c r="H334" s="107">
        <v>44196</v>
      </c>
      <c r="I334" s="106" t="s">
        <v>564</v>
      </c>
      <c r="J334" s="106" t="s">
        <v>77</v>
      </c>
      <c r="K334" s="105"/>
      <c r="L334" s="88" t="s">
        <v>1582</v>
      </c>
      <c r="M334" s="59" t="s">
        <v>44</v>
      </c>
      <c r="N334" s="57" t="s">
        <v>921</v>
      </c>
      <c r="O334" s="88" t="s">
        <v>1578</v>
      </c>
      <c r="P334" s="57" t="s">
        <v>1224</v>
      </c>
      <c r="Q334" s="59" t="s">
        <v>33</v>
      </c>
      <c r="R334" s="57" t="s">
        <v>143</v>
      </c>
      <c r="S334" s="67"/>
      <c r="Z334" s="93"/>
    </row>
    <row r="335" spans="1:26" x14ac:dyDescent="0.25">
      <c r="A335" s="106">
        <v>114446</v>
      </c>
      <c r="B335" s="106" t="s">
        <v>572</v>
      </c>
      <c r="C335" s="106" t="s">
        <v>44</v>
      </c>
      <c r="D335" s="106" t="s">
        <v>563</v>
      </c>
      <c r="E335" s="106" t="s">
        <v>33</v>
      </c>
      <c r="F335" s="106" t="s">
        <v>46</v>
      </c>
      <c r="G335" s="107">
        <v>43831</v>
      </c>
      <c r="H335" s="107">
        <v>44196</v>
      </c>
      <c r="I335" s="106" t="s">
        <v>564</v>
      </c>
      <c r="J335" s="106" t="s">
        <v>77</v>
      </c>
      <c r="K335" s="105"/>
      <c r="L335" s="88" t="s">
        <v>1581</v>
      </c>
      <c r="M335" s="59" t="s">
        <v>44</v>
      </c>
      <c r="N335" s="57" t="s">
        <v>1063</v>
      </c>
      <c r="O335" s="88" t="s">
        <v>1578</v>
      </c>
      <c r="P335" s="57" t="s">
        <v>1224</v>
      </c>
      <c r="Q335" s="59" t="s">
        <v>33</v>
      </c>
      <c r="R335" s="57" t="s">
        <v>563</v>
      </c>
      <c r="S335" s="67"/>
      <c r="Z335" s="93"/>
    </row>
    <row r="336" spans="1:26" x14ac:dyDescent="0.25">
      <c r="A336" s="106">
        <v>114447</v>
      </c>
      <c r="B336" s="106" t="s">
        <v>573</v>
      </c>
      <c r="C336" s="106" t="s">
        <v>44</v>
      </c>
      <c r="D336" s="106" t="s">
        <v>570</v>
      </c>
      <c r="E336" s="106" t="s">
        <v>33</v>
      </c>
      <c r="F336" s="106" t="s">
        <v>46</v>
      </c>
      <c r="G336" s="107">
        <v>43831</v>
      </c>
      <c r="H336" s="107">
        <v>44196</v>
      </c>
      <c r="I336" s="106" t="s">
        <v>564</v>
      </c>
      <c r="J336" s="106" t="s">
        <v>77</v>
      </c>
      <c r="K336" s="105"/>
      <c r="L336" s="88" t="s">
        <v>1577</v>
      </c>
      <c r="M336" s="59" t="s">
        <v>44</v>
      </c>
      <c r="N336" s="57" t="s">
        <v>1060</v>
      </c>
      <c r="O336" s="88" t="s">
        <v>1578</v>
      </c>
      <c r="P336" s="57" t="s">
        <v>1224</v>
      </c>
      <c r="Q336" s="59" t="s">
        <v>33</v>
      </c>
      <c r="R336" s="57" t="s">
        <v>563</v>
      </c>
      <c r="S336" s="67"/>
      <c r="Z336" s="93"/>
    </row>
    <row r="337" spans="1:26" x14ac:dyDescent="0.25">
      <c r="A337" s="106">
        <v>115649</v>
      </c>
      <c r="B337" s="106" t="s">
        <v>574</v>
      </c>
      <c r="C337" s="106" t="s">
        <v>44</v>
      </c>
      <c r="D337" s="106" t="s">
        <v>575</v>
      </c>
      <c r="E337" s="106" t="s">
        <v>34</v>
      </c>
      <c r="F337" s="106" t="s">
        <v>46</v>
      </c>
      <c r="G337" s="107">
        <v>43831</v>
      </c>
      <c r="H337" s="107">
        <v>44196</v>
      </c>
      <c r="I337" s="106" t="s">
        <v>576</v>
      </c>
      <c r="J337" s="106" t="s">
        <v>77</v>
      </c>
      <c r="K337" s="105"/>
      <c r="L337" s="88" t="s">
        <v>1585</v>
      </c>
      <c r="M337" s="59" t="s">
        <v>44</v>
      </c>
      <c r="N337" s="57" t="s">
        <v>924</v>
      </c>
      <c r="O337" s="88" t="s">
        <v>1578</v>
      </c>
      <c r="P337" s="57" t="s">
        <v>1224</v>
      </c>
      <c r="Q337" s="59" t="s">
        <v>33</v>
      </c>
      <c r="R337" s="57" t="s">
        <v>563</v>
      </c>
      <c r="S337" s="67"/>
      <c r="Z337" s="93"/>
    </row>
    <row r="338" spans="1:26" x14ac:dyDescent="0.25">
      <c r="A338" s="106">
        <v>114820</v>
      </c>
      <c r="B338" s="106" t="s">
        <v>577</v>
      </c>
      <c r="C338" s="106" t="s">
        <v>125</v>
      </c>
      <c r="D338" s="106" t="s">
        <v>551</v>
      </c>
      <c r="E338" s="106" t="s">
        <v>34</v>
      </c>
      <c r="F338" s="106" t="s">
        <v>46</v>
      </c>
      <c r="G338" s="107">
        <v>43832</v>
      </c>
      <c r="H338" s="107">
        <v>44195</v>
      </c>
      <c r="I338" s="106" t="s">
        <v>576</v>
      </c>
      <c r="J338" s="106" t="s">
        <v>77</v>
      </c>
      <c r="K338" s="105"/>
      <c r="L338" s="88" t="s">
        <v>1579</v>
      </c>
      <c r="M338" s="59" t="s">
        <v>44</v>
      </c>
      <c r="N338" s="57" t="s">
        <v>1061</v>
      </c>
      <c r="O338" s="88" t="s">
        <v>1578</v>
      </c>
      <c r="P338" s="57" t="s">
        <v>1224</v>
      </c>
      <c r="Q338" s="59" t="s">
        <v>33</v>
      </c>
      <c r="R338" s="57" t="s">
        <v>563</v>
      </c>
      <c r="S338" s="67"/>
      <c r="Z338" s="93"/>
    </row>
    <row r="339" spans="1:26" x14ac:dyDescent="0.25">
      <c r="A339" s="106">
        <v>115651</v>
      </c>
      <c r="B339" s="106" t="s">
        <v>578</v>
      </c>
      <c r="C339" s="106" t="s">
        <v>44</v>
      </c>
      <c r="D339" s="106" t="s">
        <v>579</v>
      </c>
      <c r="E339" s="106" t="s">
        <v>34</v>
      </c>
      <c r="F339" s="106" t="s">
        <v>46</v>
      </c>
      <c r="G339" s="107">
        <v>43831</v>
      </c>
      <c r="H339" s="107">
        <v>44196</v>
      </c>
      <c r="I339" s="106" t="s">
        <v>576</v>
      </c>
      <c r="J339" s="106" t="s">
        <v>77</v>
      </c>
      <c r="K339" s="105"/>
      <c r="L339" s="88" t="s">
        <v>1583</v>
      </c>
      <c r="M339" s="59" t="s">
        <v>44</v>
      </c>
      <c r="N339" s="57" t="s">
        <v>922</v>
      </c>
      <c r="O339" s="88" t="s">
        <v>1578</v>
      </c>
      <c r="P339" s="57" t="s">
        <v>1224</v>
      </c>
      <c r="Q339" s="59" t="s">
        <v>33</v>
      </c>
      <c r="R339" s="57" t="s">
        <v>570</v>
      </c>
      <c r="S339" s="67"/>
      <c r="Z339" s="93"/>
    </row>
    <row r="340" spans="1:26" x14ac:dyDescent="0.25">
      <c r="A340" s="106">
        <v>114819</v>
      </c>
      <c r="B340" s="106" t="s">
        <v>580</v>
      </c>
      <c r="C340" s="106" t="s">
        <v>44</v>
      </c>
      <c r="D340" s="106" t="s">
        <v>551</v>
      </c>
      <c r="E340" s="106" t="s">
        <v>34</v>
      </c>
      <c r="F340" s="106" t="s">
        <v>46</v>
      </c>
      <c r="G340" s="107">
        <v>43832</v>
      </c>
      <c r="H340" s="107">
        <v>44195</v>
      </c>
      <c r="I340" s="106" t="s">
        <v>576</v>
      </c>
      <c r="J340" s="106" t="s">
        <v>77</v>
      </c>
      <c r="K340" s="105"/>
      <c r="L340" s="88" t="s">
        <v>1580</v>
      </c>
      <c r="M340" s="59" t="s">
        <v>44</v>
      </c>
      <c r="N340" s="57" t="s">
        <v>1062</v>
      </c>
      <c r="O340" s="88" t="s">
        <v>1578</v>
      </c>
      <c r="P340" s="57" t="s">
        <v>1224</v>
      </c>
      <c r="Q340" s="59" t="s">
        <v>33</v>
      </c>
      <c r="R340" s="57" t="s">
        <v>143</v>
      </c>
      <c r="S340" s="67"/>
      <c r="Z340" s="93"/>
    </row>
    <row r="341" spans="1:26" x14ac:dyDescent="0.25">
      <c r="A341" s="106">
        <v>114822</v>
      </c>
      <c r="B341" s="106" t="s">
        <v>581</v>
      </c>
      <c r="C341" s="106" t="s">
        <v>44</v>
      </c>
      <c r="D341" s="106" t="s">
        <v>582</v>
      </c>
      <c r="E341" s="106" t="s">
        <v>34</v>
      </c>
      <c r="F341" s="106" t="s">
        <v>46</v>
      </c>
      <c r="G341" s="107">
        <v>43832</v>
      </c>
      <c r="H341" s="107">
        <v>44195</v>
      </c>
      <c r="I341" s="106" t="s">
        <v>576</v>
      </c>
      <c r="J341" s="106" t="s">
        <v>48</v>
      </c>
      <c r="K341" s="105"/>
      <c r="L341" s="88" t="s">
        <v>1586</v>
      </c>
      <c r="M341" s="59" t="s">
        <v>44</v>
      </c>
      <c r="N341" s="57" t="s">
        <v>1064</v>
      </c>
      <c r="O341" s="88" t="s">
        <v>1578</v>
      </c>
      <c r="P341" s="57" t="s">
        <v>1224</v>
      </c>
      <c r="Q341" s="59" t="s">
        <v>33</v>
      </c>
      <c r="R341" s="57" t="s">
        <v>570</v>
      </c>
      <c r="S341" s="67"/>
      <c r="Z341" s="93"/>
    </row>
    <row r="342" spans="1:26" x14ac:dyDescent="0.25">
      <c r="A342" s="106">
        <v>114821</v>
      </c>
      <c r="B342" s="106" t="s">
        <v>583</v>
      </c>
      <c r="C342" s="106" t="s">
        <v>584</v>
      </c>
      <c r="D342" s="106" t="s">
        <v>551</v>
      </c>
      <c r="E342" s="106" t="s">
        <v>34</v>
      </c>
      <c r="F342" s="106" t="s">
        <v>46</v>
      </c>
      <c r="G342" s="107">
        <v>43832</v>
      </c>
      <c r="H342" s="107">
        <v>44195</v>
      </c>
      <c r="I342" s="106" t="s">
        <v>576</v>
      </c>
      <c r="J342" s="106" t="s">
        <v>77</v>
      </c>
      <c r="K342" s="105"/>
      <c r="L342" s="88" t="s">
        <v>1590</v>
      </c>
      <c r="M342" s="59" t="s">
        <v>44</v>
      </c>
      <c r="N342" s="57" t="s">
        <v>926</v>
      </c>
      <c r="O342" s="88" t="s">
        <v>1588</v>
      </c>
      <c r="P342" s="57" t="s">
        <v>743</v>
      </c>
      <c r="Q342" s="59" t="s">
        <v>34</v>
      </c>
      <c r="R342" s="57" t="s">
        <v>579</v>
      </c>
      <c r="S342" s="67"/>
      <c r="Z342" s="93"/>
    </row>
    <row r="343" spans="1:26" x14ac:dyDescent="0.25">
      <c r="A343" s="106">
        <v>115650</v>
      </c>
      <c r="B343" s="106" t="s">
        <v>585</v>
      </c>
      <c r="C343" s="106" t="s">
        <v>44</v>
      </c>
      <c r="D343" s="106" t="s">
        <v>586</v>
      </c>
      <c r="E343" s="106" t="s">
        <v>34</v>
      </c>
      <c r="F343" s="106" t="s">
        <v>46</v>
      </c>
      <c r="G343" s="107">
        <v>43831</v>
      </c>
      <c r="H343" s="107">
        <v>44196</v>
      </c>
      <c r="I343" s="106" t="s">
        <v>576</v>
      </c>
      <c r="J343" s="106" t="s">
        <v>77</v>
      </c>
      <c r="K343" s="105"/>
      <c r="L343" s="88" t="s">
        <v>1601</v>
      </c>
      <c r="M343" s="59" t="s">
        <v>44</v>
      </c>
      <c r="N343" s="57" t="s">
        <v>932</v>
      </c>
      <c r="O343" s="88" t="s">
        <v>1588</v>
      </c>
      <c r="P343" s="57" t="s">
        <v>743</v>
      </c>
      <c r="Q343" s="59" t="s">
        <v>34</v>
      </c>
      <c r="R343" s="57" t="s">
        <v>551</v>
      </c>
      <c r="S343" s="67"/>
      <c r="Z343" s="93"/>
    </row>
    <row r="344" spans="1:26" x14ac:dyDescent="0.25">
      <c r="A344" s="106">
        <v>115653</v>
      </c>
      <c r="B344" s="106" t="s">
        <v>587</v>
      </c>
      <c r="C344" s="106" t="s">
        <v>44</v>
      </c>
      <c r="D344" s="106" t="s">
        <v>588</v>
      </c>
      <c r="E344" s="106" t="s">
        <v>34</v>
      </c>
      <c r="F344" s="106" t="s">
        <v>46</v>
      </c>
      <c r="G344" s="107">
        <v>43831</v>
      </c>
      <c r="H344" s="107">
        <v>44196</v>
      </c>
      <c r="I344" s="106" t="s">
        <v>576</v>
      </c>
      <c r="J344" s="106" t="s">
        <v>77</v>
      </c>
      <c r="K344" s="105"/>
      <c r="L344" s="88" t="s">
        <v>1591</v>
      </c>
      <c r="M344" s="59" t="s">
        <v>44</v>
      </c>
      <c r="N344" s="57" t="s">
        <v>927</v>
      </c>
      <c r="O344" s="88" t="s">
        <v>1588</v>
      </c>
      <c r="P344" s="57" t="s">
        <v>743</v>
      </c>
      <c r="Q344" s="59" t="s">
        <v>34</v>
      </c>
      <c r="R344" s="57" t="s">
        <v>551</v>
      </c>
      <c r="S344" s="67"/>
      <c r="Z344" s="93"/>
    </row>
    <row r="345" spans="1:26" x14ac:dyDescent="0.25">
      <c r="A345" s="106">
        <v>114812</v>
      </c>
      <c r="B345" s="106" t="s">
        <v>589</v>
      </c>
      <c r="C345" s="106" t="s">
        <v>44</v>
      </c>
      <c r="D345" s="106" t="s">
        <v>590</v>
      </c>
      <c r="E345" s="106" t="s">
        <v>34</v>
      </c>
      <c r="F345" s="106" t="s">
        <v>46</v>
      </c>
      <c r="G345" s="107">
        <v>43832</v>
      </c>
      <c r="H345" s="107">
        <v>44195</v>
      </c>
      <c r="I345" s="106" t="s">
        <v>576</v>
      </c>
      <c r="J345" s="106" t="s">
        <v>77</v>
      </c>
      <c r="K345" s="105"/>
      <c r="L345" s="88" t="s">
        <v>1600</v>
      </c>
      <c r="M345" s="59" t="s">
        <v>44</v>
      </c>
      <c r="N345" s="57" t="s">
        <v>1069</v>
      </c>
      <c r="O345" s="88" t="s">
        <v>1588</v>
      </c>
      <c r="P345" s="57" t="s">
        <v>743</v>
      </c>
      <c r="Q345" s="59" t="s">
        <v>34</v>
      </c>
      <c r="R345" s="57" t="s">
        <v>551</v>
      </c>
      <c r="S345" s="67"/>
      <c r="Z345" s="93"/>
    </row>
    <row r="346" spans="1:26" x14ac:dyDescent="0.25">
      <c r="A346" s="106">
        <v>114818</v>
      </c>
      <c r="B346" s="106" t="s">
        <v>591</v>
      </c>
      <c r="C346" s="106" t="s">
        <v>44</v>
      </c>
      <c r="D346" s="106" t="s">
        <v>551</v>
      </c>
      <c r="E346" s="106" t="s">
        <v>34</v>
      </c>
      <c r="F346" s="106" t="s">
        <v>46</v>
      </c>
      <c r="G346" s="107">
        <v>43832</v>
      </c>
      <c r="H346" s="107">
        <v>44195</v>
      </c>
      <c r="I346" s="106" t="s">
        <v>576</v>
      </c>
      <c r="J346" s="106" t="s">
        <v>77</v>
      </c>
      <c r="K346" s="105"/>
      <c r="L346" s="88" t="s">
        <v>1597</v>
      </c>
      <c r="M346" s="59" t="s">
        <v>44</v>
      </c>
      <c r="N346" s="57" t="s">
        <v>1067</v>
      </c>
      <c r="O346" s="88" t="s">
        <v>1588</v>
      </c>
      <c r="P346" s="57" t="s">
        <v>743</v>
      </c>
      <c r="Q346" s="59" t="s">
        <v>34</v>
      </c>
      <c r="R346" s="57" t="s">
        <v>551</v>
      </c>
      <c r="S346" s="67"/>
      <c r="Z346" s="93"/>
    </row>
    <row r="347" spans="1:26" x14ac:dyDescent="0.25">
      <c r="A347" s="106">
        <v>114817</v>
      </c>
      <c r="B347" s="106" t="s">
        <v>592</v>
      </c>
      <c r="C347" s="106" t="s">
        <v>44</v>
      </c>
      <c r="D347" s="106" t="s">
        <v>551</v>
      </c>
      <c r="E347" s="106" t="s">
        <v>34</v>
      </c>
      <c r="F347" s="106" t="s">
        <v>46</v>
      </c>
      <c r="G347" s="107">
        <v>43832</v>
      </c>
      <c r="H347" s="107">
        <v>44195</v>
      </c>
      <c r="I347" s="106" t="s">
        <v>576</v>
      </c>
      <c r="J347" s="106" t="s">
        <v>77</v>
      </c>
      <c r="K347" s="105"/>
      <c r="L347" s="88" t="s">
        <v>1596</v>
      </c>
      <c r="M347" s="59" t="s">
        <v>44</v>
      </c>
      <c r="N347" s="57" t="s">
        <v>590</v>
      </c>
      <c r="O347" s="88" t="s">
        <v>1588</v>
      </c>
      <c r="P347" s="57" t="s">
        <v>743</v>
      </c>
      <c r="Q347" s="59" t="s">
        <v>34</v>
      </c>
      <c r="R347" s="57" t="s">
        <v>590</v>
      </c>
      <c r="S347" s="67"/>
      <c r="Z347" s="93"/>
    </row>
    <row r="348" spans="1:26" x14ac:dyDescent="0.25">
      <c r="A348" s="106">
        <v>114816</v>
      </c>
      <c r="B348" s="106" t="s">
        <v>593</v>
      </c>
      <c r="C348" s="106" t="s">
        <v>44</v>
      </c>
      <c r="D348" s="106" t="s">
        <v>594</v>
      </c>
      <c r="E348" s="106" t="s">
        <v>34</v>
      </c>
      <c r="F348" s="106" t="s">
        <v>46</v>
      </c>
      <c r="G348" s="107">
        <v>43832</v>
      </c>
      <c r="H348" s="107">
        <v>44195</v>
      </c>
      <c r="I348" s="106" t="s">
        <v>576</v>
      </c>
      <c r="J348" s="106" t="s">
        <v>77</v>
      </c>
      <c r="K348" s="105"/>
      <c r="L348" s="88" t="s">
        <v>1602</v>
      </c>
      <c r="M348" s="59" t="s">
        <v>44</v>
      </c>
      <c r="N348" s="57" t="s">
        <v>1070</v>
      </c>
      <c r="O348" s="88" t="s">
        <v>1588</v>
      </c>
      <c r="P348" s="57" t="s">
        <v>743</v>
      </c>
      <c r="Q348" s="59" t="s">
        <v>34</v>
      </c>
      <c r="R348" s="57" t="s">
        <v>551</v>
      </c>
      <c r="S348" s="67"/>
      <c r="Z348" s="93"/>
    </row>
    <row r="349" spans="1:26" x14ac:dyDescent="0.25">
      <c r="A349" s="106">
        <v>114815</v>
      </c>
      <c r="B349" s="106" t="s">
        <v>595</v>
      </c>
      <c r="C349" s="106" t="s">
        <v>44</v>
      </c>
      <c r="D349" s="106" t="s">
        <v>551</v>
      </c>
      <c r="E349" s="106" t="s">
        <v>34</v>
      </c>
      <c r="F349" s="106" t="s">
        <v>46</v>
      </c>
      <c r="G349" s="107">
        <v>43832</v>
      </c>
      <c r="H349" s="107">
        <v>44195</v>
      </c>
      <c r="I349" s="106" t="s">
        <v>576</v>
      </c>
      <c r="J349" s="106" t="s">
        <v>77</v>
      </c>
      <c r="K349" s="105"/>
      <c r="L349" s="88" t="s">
        <v>1589</v>
      </c>
      <c r="M349" s="59" t="s">
        <v>125</v>
      </c>
      <c r="N349" s="57" t="s">
        <v>1065</v>
      </c>
      <c r="O349" s="88" t="s">
        <v>1588</v>
      </c>
      <c r="P349" s="57" t="s">
        <v>743</v>
      </c>
      <c r="Q349" s="59" t="s">
        <v>34</v>
      </c>
      <c r="R349" s="57" t="s">
        <v>551</v>
      </c>
      <c r="S349" s="67"/>
      <c r="Z349" s="93"/>
    </row>
    <row r="350" spans="1:26" x14ac:dyDescent="0.25">
      <c r="A350" s="106">
        <v>114814</v>
      </c>
      <c r="B350" s="106" t="s">
        <v>596</v>
      </c>
      <c r="C350" s="106" t="s">
        <v>44</v>
      </c>
      <c r="D350" s="106" t="s">
        <v>551</v>
      </c>
      <c r="E350" s="106" t="s">
        <v>34</v>
      </c>
      <c r="F350" s="106" t="s">
        <v>46</v>
      </c>
      <c r="G350" s="107">
        <v>43832</v>
      </c>
      <c r="H350" s="107">
        <v>44195</v>
      </c>
      <c r="I350" s="106" t="s">
        <v>576</v>
      </c>
      <c r="J350" s="106" t="s">
        <v>77</v>
      </c>
      <c r="K350" s="105"/>
      <c r="L350" s="88" t="s">
        <v>1587</v>
      </c>
      <c r="M350" s="59" t="s">
        <v>44</v>
      </c>
      <c r="N350" s="57" t="s">
        <v>925</v>
      </c>
      <c r="O350" s="88" t="s">
        <v>1588</v>
      </c>
      <c r="P350" s="57" t="s">
        <v>743</v>
      </c>
      <c r="Q350" s="59" t="s">
        <v>34</v>
      </c>
      <c r="R350" s="57" t="s">
        <v>575</v>
      </c>
      <c r="S350" s="67"/>
      <c r="Z350" s="93"/>
    </row>
    <row r="351" spans="1:26" x14ac:dyDescent="0.25">
      <c r="A351" s="106">
        <v>114813</v>
      </c>
      <c r="B351" s="106" t="s">
        <v>597</v>
      </c>
      <c r="C351" s="106" t="s">
        <v>44</v>
      </c>
      <c r="D351" s="106" t="s">
        <v>551</v>
      </c>
      <c r="E351" s="106" t="s">
        <v>34</v>
      </c>
      <c r="F351" s="106" t="s">
        <v>46</v>
      </c>
      <c r="G351" s="107">
        <v>43832</v>
      </c>
      <c r="H351" s="107">
        <v>44195</v>
      </c>
      <c r="I351" s="106" t="s">
        <v>576</v>
      </c>
      <c r="J351" s="106" t="s">
        <v>77</v>
      </c>
      <c r="K351" s="105"/>
      <c r="L351" s="88" t="s">
        <v>1594</v>
      </c>
      <c r="M351" s="59" t="s">
        <v>44</v>
      </c>
      <c r="N351" s="57" t="s">
        <v>1066</v>
      </c>
      <c r="O351" s="88" t="s">
        <v>1588</v>
      </c>
      <c r="P351" s="57" t="s">
        <v>743</v>
      </c>
      <c r="Q351" s="59" t="s">
        <v>34</v>
      </c>
      <c r="R351" s="57" t="s">
        <v>586</v>
      </c>
      <c r="S351" s="67"/>
      <c r="Z351" s="93"/>
    </row>
    <row r="352" spans="1:26" x14ac:dyDescent="0.25">
      <c r="A352" s="106">
        <v>114810</v>
      </c>
      <c r="B352" s="106" t="s">
        <v>598</v>
      </c>
      <c r="C352" s="106" t="s">
        <v>44</v>
      </c>
      <c r="D352" s="106" t="s">
        <v>551</v>
      </c>
      <c r="E352" s="106" t="s">
        <v>34</v>
      </c>
      <c r="F352" s="106" t="s">
        <v>46</v>
      </c>
      <c r="G352" s="107">
        <v>43832</v>
      </c>
      <c r="H352" s="107">
        <v>44196</v>
      </c>
      <c r="I352" s="106" t="s">
        <v>576</v>
      </c>
      <c r="J352" s="106" t="s">
        <v>77</v>
      </c>
      <c r="K352" s="105"/>
      <c r="L352" s="88" t="s">
        <v>1599</v>
      </c>
      <c r="M352" s="59" t="s">
        <v>44</v>
      </c>
      <c r="N352" s="57" t="s">
        <v>1068</v>
      </c>
      <c r="O352" s="88" t="s">
        <v>1588</v>
      </c>
      <c r="P352" s="57" t="s">
        <v>743</v>
      </c>
      <c r="Q352" s="59" t="s">
        <v>34</v>
      </c>
      <c r="R352" s="57" t="s">
        <v>594</v>
      </c>
      <c r="S352" s="67"/>
      <c r="Z352" s="93"/>
    </row>
    <row r="353" spans="1:26" x14ac:dyDescent="0.25">
      <c r="A353" s="106">
        <v>114811</v>
      </c>
      <c r="B353" s="106" t="s">
        <v>599</v>
      </c>
      <c r="C353" s="106" t="s">
        <v>44</v>
      </c>
      <c r="D353" s="106" t="s">
        <v>600</v>
      </c>
      <c r="E353" s="106" t="s">
        <v>34</v>
      </c>
      <c r="F353" s="106" t="s">
        <v>46</v>
      </c>
      <c r="G353" s="107">
        <v>43832</v>
      </c>
      <c r="H353" s="107">
        <v>44195</v>
      </c>
      <c r="I353" s="106" t="s">
        <v>576</v>
      </c>
      <c r="J353" s="106" t="s">
        <v>77</v>
      </c>
      <c r="K353" s="105"/>
      <c r="L353" s="88" t="s">
        <v>1598</v>
      </c>
      <c r="M353" s="59" t="s">
        <v>44</v>
      </c>
      <c r="N353" s="57" t="s">
        <v>931</v>
      </c>
      <c r="O353" s="88" t="s">
        <v>1588</v>
      </c>
      <c r="P353" s="57" t="s">
        <v>743</v>
      </c>
      <c r="Q353" s="59" t="s">
        <v>34</v>
      </c>
      <c r="R353" s="57" t="s">
        <v>551</v>
      </c>
      <c r="S353" s="67"/>
      <c r="Z353" s="93"/>
    </row>
    <row r="354" spans="1:26" x14ac:dyDescent="0.25">
      <c r="A354" s="106">
        <v>114275</v>
      </c>
      <c r="B354" s="106" t="s">
        <v>601</v>
      </c>
      <c r="C354" s="106" t="s">
        <v>44</v>
      </c>
      <c r="D354" s="106" t="s">
        <v>602</v>
      </c>
      <c r="E354" s="106" t="s">
        <v>33</v>
      </c>
      <c r="F354" s="106" t="s">
        <v>46</v>
      </c>
      <c r="G354" s="107">
        <v>43831</v>
      </c>
      <c r="H354" s="107">
        <v>44196</v>
      </c>
      <c r="I354" s="106" t="s">
        <v>603</v>
      </c>
      <c r="J354" s="106" t="s">
        <v>77</v>
      </c>
      <c r="K354" s="105"/>
      <c r="L354" s="88" t="s">
        <v>1595</v>
      </c>
      <c r="M354" s="59" t="s">
        <v>44</v>
      </c>
      <c r="N354" s="57" t="s">
        <v>930</v>
      </c>
      <c r="O354" s="88" t="s">
        <v>1588</v>
      </c>
      <c r="P354" s="57" t="s">
        <v>743</v>
      </c>
      <c r="Q354" s="59" t="s">
        <v>34</v>
      </c>
      <c r="R354" s="57" t="s">
        <v>588</v>
      </c>
      <c r="S354" s="67"/>
      <c r="Z354" s="93"/>
    </row>
    <row r="355" spans="1:26" x14ac:dyDescent="0.25">
      <c r="A355" s="106">
        <v>114269</v>
      </c>
      <c r="B355" s="106" t="s">
        <v>604</v>
      </c>
      <c r="C355" s="106" t="s">
        <v>44</v>
      </c>
      <c r="D355" s="106" t="s">
        <v>605</v>
      </c>
      <c r="E355" s="106" t="s">
        <v>33</v>
      </c>
      <c r="F355" s="106" t="s">
        <v>46</v>
      </c>
      <c r="G355" s="107">
        <v>43831</v>
      </c>
      <c r="H355" s="107">
        <v>44196</v>
      </c>
      <c r="I355" s="106" t="s">
        <v>603</v>
      </c>
      <c r="J355" s="106" t="s">
        <v>77</v>
      </c>
      <c r="K355" s="105"/>
      <c r="L355" s="88" t="s">
        <v>1592</v>
      </c>
      <c r="M355" s="59" t="s">
        <v>44</v>
      </c>
      <c r="N355" s="57" t="s">
        <v>928</v>
      </c>
      <c r="O355" s="88" t="s">
        <v>1588</v>
      </c>
      <c r="P355" s="57" t="s">
        <v>743</v>
      </c>
      <c r="Q355" s="59" t="s">
        <v>34</v>
      </c>
      <c r="R355" s="57" t="s">
        <v>582</v>
      </c>
      <c r="S355" s="67"/>
      <c r="Z355" s="93"/>
    </row>
    <row r="356" spans="1:26" x14ac:dyDescent="0.25">
      <c r="A356" s="106">
        <v>114274</v>
      </c>
      <c r="B356" s="106" t="s">
        <v>606</v>
      </c>
      <c r="C356" s="106" t="s">
        <v>44</v>
      </c>
      <c r="D356" s="106" t="s">
        <v>607</v>
      </c>
      <c r="E356" s="106" t="s">
        <v>33</v>
      </c>
      <c r="F356" s="106" t="s">
        <v>46</v>
      </c>
      <c r="G356" s="107">
        <v>43831</v>
      </c>
      <c r="H356" s="107">
        <v>44196</v>
      </c>
      <c r="I356" s="106" t="s">
        <v>603</v>
      </c>
      <c r="J356" s="106" t="s">
        <v>77</v>
      </c>
      <c r="K356" s="105"/>
      <c r="L356" s="88" t="s">
        <v>1593</v>
      </c>
      <c r="M356" s="59" t="s">
        <v>584</v>
      </c>
      <c r="N356" s="57" t="s">
        <v>929</v>
      </c>
      <c r="O356" s="88" t="s">
        <v>1588</v>
      </c>
      <c r="P356" s="57" t="s">
        <v>743</v>
      </c>
      <c r="Q356" s="59" t="s">
        <v>34</v>
      </c>
      <c r="R356" s="57" t="s">
        <v>551</v>
      </c>
      <c r="S356" s="67"/>
      <c r="Z356" s="93"/>
    </row>
    <row r="357" spans="1:26" x14ac:dyDescent="0.25">
      <c r="A357" s="106">
        <v>114272</v>
      </c>
      <c r="B357" s="106" t="s">
        <v>608</v>
      </c>
      <c r="C357" s="106" t="s">
        <v>44</v>
      </c>
      <c r="D357" s="106" t="s">
        <v>605</v>
      </c>
      <c r="E357" s="106" t="s">
        <v>33</v>
      </c>
      <c r="F357" s="106" t="s">
        <v>46</v>
      </c>
      <c r="G357" s="107">
        <v>43831</v>
      </c>
      <c r="H357" s="107">
        <v>44196</v>
      </c>
      <c r="I357" s="106" t="s">
        <v>603</v>
      </c>
      <c r="J357" s="106" t="s">
        <v>77</v>
      </c>
      <c r="K357" s="105"/>
      <c r="L357" s="88" t="s">
        <v>1604</v>
      </c>
      <c r="M357" s="59" t="s">
        <v>44</v>
      </c>
      <c r="N357" s="57" t="s">
        <v>934</v>
      </c>
      <c r="O357" s="88" t="s">
        <v>1588</v>
      </c>
      <c r="P357" s="57" t="s">
        <v>743</v>
      </c>
      <c r="Q357" s="59" t="s">
        <v>34</v>
      </c>
      <c r="R357" s="57" t="s">
        <v>600</v>
      </c>
      <c r="S357" s="67"/>
      <c r="Z357" s="93"/>
    </row>
    <row r="358" spans="1:26" x14ac:dyDescent="0.25">
      <c r="A358" s="106">
        <v>114270</v>
      </c>
      <c r="B358" s="106" t="s">
        <v>609</v>
      </c>
      <c r="C358" s="106" t="s">
        <v>44</v>
      </c>
      <c r="D358" s="106" t="s">
        <v>610</v>
      </c>
      <c r="E358" s="106" t="s">
        <v>33</v>
      </c>
      <c r="F358" s="106" t="s">
        <v>46</v>
      </c>
      <c r="G358" s="107">
        <v>43831</v>
      </c>
      <c r="H358" s="107">
        <v>44196</v>
      </c>
      <c r="I358" s="106" t="s">
        <v>603</v>
      </c>
      <c r="J358" s="106" t="s">
        <v>77</v>
      </c>
      <c r="K358" s="105"/>
      <c r="L358" s="88" t="s">
        <v>1603</v>
      </c>
      <c r="M358" s="59" t="s">
        <v>44</v>
      </c>
      <c r="N358" s="57" t="s">
        <v>933</v>
      </c>
      <c r="O358" s="88" t="s">
        <v>1588</v>
      </c>
      <c r="P358" s="57" t="s">
        <v>743</v>
      </c>
      <c r="Q358" s="59" t="s">
        <v>34</v>
      </c>
      <c r="R358" s="57" t="s">
        <v>551</v>
      </c>
      <c r="S358" s="67"/>
      <c r="Z358" s="93"/>
    </row>
    <row r="359" spans="1:26" x14ac:dyDescent="0.25">
      <c r="A359" s="106">
        <v>114277</v>
      </c>
      <c r="B359" s="106" t="s">
        <v>611</v>
      </c>
      <c r="C359" s="106" t="s">
        <v>44</v>
      </c>
      <c r="D359" s="106" t="s">
        <v>612</v>
      </c>
      <c r="E359" s="106" t="s">
        <v>33</v>
      </c>
      <c r="F359" s="106" t="s">
        <v>46</v>
      </c>
      <c r="G359" s="107">
        <v>43831</v>
      </c>
      <c r="H359" s="107">
        <v>44196</v>
      </c>
      <c r="I359" s="106" t="s">
        <v>603</v>
      </c>
      <c r="J359" s="106" t="s">
        <v>77</v>
      </c>
      <c r="K359" s="105"/>
      <c r="L359" s="88" t="s">
        <v>1609</v>
      </c>
      <c r="M359" s="59" t="s">
        <v>44</v>
      </c>
      <c r="N359" s="57" t="s">
        <v>935</v>
      </c>
      <c r="O359" s="88" t="s">
        <v>1606</v>
      </c>
      <c r="P359" s="57" t="s">
        <v>1226</v>
      </c>
      <c r="Q359" s="59" t="s">
        <v>33</v>
      </c>
      <c r="R359" s="57" t="s">
        <v>605</v>
      </c>
      <c r="S359" s="67"/>
      <c r="Z359" s="93"/>
    </row>
    <row r="360" spans="1:26" x14ac:dyDescent="0.25">
      <c r="A360" s="106">
        <v>114273</v>
      </c>
      <c r="B360" s="106" t="s">
        <v>613</v>
      </c>
      <c r="C360" s="106" t="s">
        <v>44</v>
      </c>
      <c r="D360" s="106" t="s">
        <v>612</v>
      </c>
      <c r="E360" s="106" t="s">
        <v>33</v>
      </c>
      <c r="F360" s="106" t="s">
        <v>46</v>
      </c>
      <c r="G360" s="107">
        <v>43831</v>
      </c>
      <c r="H360" s="107">
        <v>44196</v>
      </c>
      <c r="I360" s="106" t="s">
        <v>603</v>
      </c>
      <c r="J360" s="106" t="s">
        <v>77</v>
      </c>
      <c r="K360" s="105"/>
      <c r="L360" s="88" t="s">
        <v>1614</v>
      </c>
      <c r="M360" s="59" t="s">
        <v>44</v>
      </c>
      <c r="N360" s="57" t="s">
        <v>938</v>
      </c>
      <c r="O360" s="88" t="s">
        <v>1606</v>
      </c>
      <c r="P360" s="57" t="s">
        <v>1226</v>
      </c>
      <c r="Q360" s="59" t="s">
        <v>33</v>
      </c>
      <c r="R360" s="57" t="s">
        <v>616</v>
      </c>
      <c r="S360" s="67"/>
      <c r="Z360" s="93"/>
    </row>
    <row r="361" spans="1:26" x14ac:dyDescent="0.25">
      <c r="A361" s="106">
        <v>114276</v>
      </c>
      <c r="B361" s="106" t="s">
        <v>614</v>
      </c>
      <c r="C361" s="106" t="s">
        <v>44</v>
      </c>
      <c r="D361" s="106" t="s">
        <v>612</v>
      </c>
      <c r="E361" s="106" t="s">
        <v>33</v>
      </c>
      <c r="F361" s="106" t="s">
        <v>46</v>
      </c>
      <c r="G361" s="107">
        <v>43831</v>
      </c>
      <c r="H361" s="107">
        <v>44196</v>
      </c>
      <c r="I361" s="106" t="s">
        <v>603</v>
      </c>
      <c r="J361" s="106" t="s">
        <v>77</v>
      </c>
      <c r="K361" s="105"/>
      <c r="L361" s="88" t="s">
        <v>1613</v>
      </c>
      <c r="M361" s="59" t="s">
        <v>44</v>
      </c>
      <c r="N361" s="57" t="s">
        <v>1074</v>
      </c>
      <c r="O361" s="88" t="s">
        <v>1606</v>
      </c>
      <c r="P361" s="57" t="s">
        <v>1226</v>
      </c>
      <c r="Q361" s="59" t="s">
        <v>33</v>
      </c>
      <c r="R361" s="57" t="s">
        <v>612</v>
      </c>
      <c r="S361" s="67"/>
      <c r="Z361" s="93"/>
    </row>
    <row r="362" spans="1:26" x14ac:dyDescent="0.25">
      <c r="A362" s="106">
        <v>114271</v>
      </c>
      <c r="B362" s="106" t="s">
        <v>615</v>
      </c>
      <c r="C362" s="106" t="s">
        <v>44</v>
      </c>
      <c r="D362" s="106" t="s">
        <v>616</v>
      </c>
      <c r="E362" s="106" t="s">
        <v>33</v>
      </c>
      <c r="F362" s="106" t="s">
        <v>46</v>
      </c>
      <c r="G362" s="107">
        <v>43831</v>
      </c>
      <c r="H362" s="107">
        <v>44196</v>
      </c>
      <c r="I362" s="106" t="s">
        <v>603</v>
      </c>
      <c r="J362" s="106" t="s">
        <v>77</v>
      </c>
      <c r="K362" s="105"/>
      <c r="L362" s="88" t="s">
        <v>1612</v>
      </c>
      <c r="M362" s="59" t="s">
        <v>44</v>
      </c>
      <c r="N362" s="57" t="s">
        <v>937</v>
      </c>
      <c r="O362" s="88" t="s">
        <v>1606</v>
      </c>
      <c r="P362" s="57" t="s">
        <v>1226</v>
      </c>
      <c r="Q362" s="59" t="s">
        <v>33</v>
      </c>
      <c r="R362" s="57" t="s">
        <v>612</v>
      </c>
      <c r="S362" s="67"/>
      <c r="Z362" s="93"/>
    </row>
    <row r="363" spans="1:26" x14ac:dyDescent="0.25">
      <c r="A363" s="106">
        <v>115655</v>
      </c>
      <c r="B363" s="106" t="s">
        <v>617</v>
      </c>
      <c r="C363" s="106" t="s">
        <v>44</v>
      </c>
      <c r="D363" s="106" t="s">
        <v>618</v>
      </c>
      <c r="E363" s="106" t="s">
        <v>33</v>
      </c>
      <c r="F363" s="106" t="s">
        <v>46</v>
      </c>
      <c r="G363" s="107">
        <v>43831</v>
      </c>
      <c r="H363" s="107">
        <v>44196</v>
      </c>
      <c r="I363" s="106" t="s">
        <v>603</v>
      </c>
      <c r="J363" s="106" t="s">
        <v>77</v>
      </c>
      <c r="K363" s="105"/>
      <c r="L363" s="88" t="s">
        <v>1608</v>
      </c>
      <c r="M363" s="59" t="s">
        <v>44</v>
      </c>
      <c r="N363" s="57" t="s">
        <v>1073</v>
      </c>
      <c r="O363" s="88" t="s">
        <v>1606</v>
      </c>
      <c r="P363" s="57" t="s">
        <v>1226</v>
      </c>
      <c r="Q363" s="59" t="s">
        <v>33</v>
      </c>
      <c r="R363" s="57" t="s">
        <v>607</v>
      </c>
      <c r="S363" s="67"/>
      <c r="Z363" s="93"/>
    </row>
    <row r="364" spans="1:26" x14ac:dyDescent="0.25">
      <c r="A364" s="106">
        <v>115886</v>
      </c>
      <c r="B364" s="106" t="s">
        <v>619</v>
      </c>
      <c r="C364" s="106" t="s">
        <v>44</v>
      </c>
      <c r="D364" s="106" t="s">
        <v>620</v>
      </c>
      <c r="E364" s="106" t="s">
        <v>33</v>
      </c>
      <c r="F364" s="106" t="s">
        <v>46</v>
      </c>
      <c r="G364" s="107">
        <v>43834</v>
      </c>
      <c r="H364" s="107">
        <v>44196</v>
      </c>
      <c r="I364" s="106" t="s">
        <v>621</v>
      </c>
      <c r="J364" s="106" t="s">
        <v>77</v>
      </c>
      <c r="K364" s="105"/>
      <c r="L364" s="88" t="s">
        <v>1615</v>
      </c>
      <c r="M364" s="59" t="s">
        <v>44</v>
      </c>
      <c r="N364" s="57" t="s">
        <v>1075</v>
      </c>
      <c r="O364" s="88" t="s">
        <v>1606</v>
      </c>
      <c r="P364" s="57" t="s">
        <v>1226</v>
      </c>
      <c r="Q364" s="59" t="s">
        <v>33</v>
      </c>
      <c r="R364" s="57" t="s">
        <v>618</v>
      </c>
      <c r="S364" s="67"/>
      <c r="Z364" s="93"/>
    </row>
    <row r="365" spans="1:26" x14ac:dyDescent="0.25">
      <c r="A365" s="106">
        <v>115882</v>
      </c>
      <c r="B365" s="106" t="s">
        <v>622</v>
      </c>
      <c r="C365" s="106" t="s">
        <v>44</v>
      </c>
      <c r="D365" s="106" t="s">
        <v>623</v>
      </c>
      <c r="E365" s="106" t="s">
        <v>33</v>
      </c>
      <c r="F365" s="106" t="s">
        <v>46</v>
      </c>
      <c r="G365" s="107">
        <v>43834</v>
      </c>
      <c r="H365" s="107">
        <v>44196</v>
      </c>
      <c r="I365" s="106" t="s">
        <v>621</v>
      </c>
      <c r="J365" s="106" t="s">
        <v>77</v>
      </c>
      <c r="K365" s="105"/>
      <c r="L365" s="88" t="s">
        <v>1610</v>
      </c>
      <c r="M365" s="59" t="s">
        <v>44</v>
      </c>
      <c r="N365" s="57" t="s">
        <v>935</v>
      </c>
      <c r="O365" s="88" t="s">
        <v>1606</v>
      </c>
      <c r="P365" s="57" t="s">
        <v>1226</v>
      </c>
      <c r="Q365" s="59" t="s">
        <v>33</v>
      </c>
      <c r="R365" s="57" t="s">
        <v>610</v>
      </c>
      <c r="S365" s="67"/>
      <c r="Z365" s="93"/>
    </row>
    <row r="366" spans="1:26" x14ac:dyDescent="0.25">
      <c r="A366" s="106">
        <v>115887</v>
      </c>
      <c r="B366" s="106" t="s">
        <v>624</v>
      </c>
      <c r="C366" s="106" t="s">
        <v>44</v>
      </c>
      <c r="D366" s="106" t="s">
        <v>620</v>
      </c>
      <c r="E366" s="106" t="s">
        <v>33</v>
      </c>
      <c r="F366" s="106" t="s">
        <v>46</v>
      </c>
      <c r="G366" s="107">
        <v>43834</v>
      </c>
      <c r="H366" s="107">
        <v>44196</v>
      </c>
      <c r="I366" s="106" t="s">
        <v>621</v>
      </c>
      <c r="J366" s="106" t="s">
        <v>77</v>
      </c>
      <c r="K366" s="105"/>
      <c r="L366" s="88" t="s">
        <v>1605</v>
      </c>
      <c r="M366" s="59" t="s">
        <v>44</v>
      </c>
      <c r="N366" s="57" t="s">
        <v>1071</v>
      </c>
      <c r="O366" s="88" t="s">
        <v>1606</v>
      </c>
      <c r="P366" s="57" t="s">
        <v>1226</v>
      </c>
      <c r="Q366" s="59" t="s">
        <v>33</v>
      </c>
      <c r="R366" s="57" t="s">
        <v>602</v>
      </c>
      <c r="S366" s="67"/>
      <c r="Z366" s="93"/>
    </row>
    <row r="367" spans="1:26" x14ac:dyDescent="0.25">
      <c r="A367" s="106">
        <v>115884</v>
      </c>
      <c r="B367" s="106" t="s">
        <v>625</v>
      </c>
      <c r="C367" s="106" t="s">
        <v>44</v>
      </c>
      <c r="D367" s="106" t="s">
        <v>225</v>
      </c>
      <c r="E367" s="106" t="s">
        <v>33</v>
      </c>
      <c r="F367" s="106" t="s">
        <v>46</v>
      </c>
      <c r="G367" s="107">
        <v>43834</v>
      </c>
      <c r="H367" s="107">
        <v>44196</v>
      </c>
      <c r="I367" s="106" t="s">
        <v>621</v>
      </c>
      <c r="J367" s="106" t="s">
        <v>77</v>
      </c>
      <c r="K367" s="105"/>
      <c r="L367" s="88" t="s">
        <v>1611</v>
      </c>
      <c r="M367" s="59" t="s">
        <v>44</v>
      </c>
      <c r="N367" s="57" t="s">
        <v>936</v>
      </c>
      <c r="O367" s="88" t="s">
        <v>1606</v>
      </c>
      <c r="P367" s="57" t="s">
        <v>1226</v>
      </c>
      <c r="Q367" s="59" t="s">
        <v>33</v>
      </c>
      <c r="R367" s="57" t="s">
        <v>612</v>
      </c>
      <c r="S367" s="67"/>
      <c r="Z367" s="93"/>
    </row>
    <row r="368" spans="1:26" x14ac:dyDescent="0.25">
      <c r="A368" s="106">
        <v>115883</v>
      </c>
      <c r="B368" s="106" t="s">
        <v>626</v>
      </c>
      <c r="C368" s="106" t="s">
        <v>44</v>
      </c>
      <c r="D368" s="106" t="s">
        <v>623</v>
      </c>
      <c r="E368" s="106" t="s">
        <v>33</v>
      </c>
      <c r="F368" s="106" t="s">
        <v>46</v>
      </c>
      <c r="G368" s="107">
        <v>43834</v>
      </c>
      <c r="H368" s="107">
        <v>44196</v>
      </c>
      <c r="I368" s="106" t="s">
        <v>621</v>
      </c>
      <c r="J368" s="106" t="s">
        <v>77</v>
      </c>
      <c r="K368" s="105"/>
      <c r="L368" s="88" t="s">
        <v>1607</v>
      </c>
      <c r="M368" s="59" t="s">
        <v>44</v>
      </c>
      <c r="N368" s="57" t="s">
        <v>1072</v>
      </c>
      <c r="O368" s="88" t="s">
        <v>1606</v>
      </c>
      <c r="P368" s="57" t="s">
        <v>1226</v>
      </c>
      <c r="Q368" s="59" t="s">
        <v>33</v>
      </c>
      <c r="R368" s="57" t="s">
        <v>605</v>
      </c>
      <c r="S368" s="67"/>
      <c r="Z368" s="93"/>
    </row>
    <row r="369" spans="1:26" x14ac:dyDescent="0.25">
      <c r="A369" s="106">
        <v>115885</v>
      </c>
      <c r="B369" s="106" t="s">
        <v>627</v>
      </c>
      <c r="C369" s="106" t="s">
        <v>44</v>
      </c>
      <c r="D369" s="106" t="s">
        <v>628</v>
      </c>
      <c r="E369" s="106" t="s">
        <v>33</v>
      </c>
      <c r="F369" s="106" t="s">
        <v>46</v>
      </c>
      <c r="G369" s="107">
        <v>43834</v>
      </c>
      <c r="H369" s="107">
        <v>44196</v>
      </c>
      <c r="I369" s="106" t="s">
        <v>621</v>
      </c>
      <c r="J369" s="106" t="s">
        <v>77</v>
      </c>
      <c r="K369" s="105"/>
      <c r="L369" s="88" t="s">
        <v>1620</v>
      </c>
      <c r="M369" s="59" t="s">
        <v>44</v>
      </c>
      <c r="N369" s="57" t="s">
        <v>752</v>
      </c>
      <c r="O369" s="88" t="s">
        <v>1334</v>
      </c>
      <c r="P369" s="57" t="s">
        <v>1227</v>
      </c>
      <c r="Q369" s="59" t="s">
        <v>33</v>
      </c>
      <c r="R369" s="57" t="s">
        <v>623</v>
      </c>
      <c r="S369" s="67"/>
      <c r="Z369" s="93"/>
    </row>
    <row r="370" spans="1:26" x14ac:dyDescent="0.25">
      <c r="A370" s="106">
        <v>114948</v>
      </c>
      <c r="B370" s="106" t="s">
        <v>629</v>
      </c>
      <c r="C370" s="106" t="s">
        <v>44</v>
      </c>
      <c r="D370" s="106" t="s">
        <v>630</v>
      </c>
      <c r="E370" s="106" t="s">
        <v>34</v>
      </c>
      <c r="F370" s="106" t="s">
        <v>46</v>
      </c>
      <c r="G370" s="107">
        <v>43832</v>
      </c>
      <c r="H370" s="107">
        <v>44196</v>
      </c>
      <c r="I370" s="106" t="s">
        <v>631</v>
      </c>
      <c r="J370" s="106" t="s">
        <v>77</v>
      </c>
      <c r="K370" s="105"/>
      <c r="L370" s="88" t="s">
        <v>1618</v>
      </c>
      <c r="M370" s="59" t="s">
        <v>44</v>
      </c>
      <c r="N370" s="57" t="s">
        <v>749</v>
      </c>
      <c r="O370" s="88" t="s">
        <v>1334</v>
      </c>
      <c r="P370" s="57" t="s">
        <v>1227</v>
      </c>
      <c r="Q370" s="59" t="s">
        <v>33</v>
      </c>
      <c r="R370" s="57" t="s">
        <v>620</v>
      </c>
      <c r="S370" s="67"/>
      <c r="Z370" s="93"/>
    </row>
    <row r="371" spans="1:26" x14ac:dyDescent="0.25">
      <c r="A371" s="106">
        <v>114949</v>
      </c>
      <c r="B371" s="106" t="s">
        <v>632</v>
      </c>
      <c r="C371" s="106" t="s">
        <v>58</v>
      </c>
      <c r="D371" s="106" t="s">
        <v>105</v>
      </c>
      <c r="E371" s="106" t="s">
        <v>34</v>
      </c>
      <c r="F371" s="106" t="s">
        <v>46</v>
      </c>
      <c r="G371" s="107">
        <v>43922</v>
      </c>
      <c r="H371" s="107">
        <v>44104</v>
      </c>
      <c r="I371" s="106" t="s">
        <v>631</v>
      </c>
      <c r="J371" s="106" t="s">
        <v>77</v>
      </c>
      <c r="K371" s="105"/>
      <c r="L371" s="88" t="s">
        <v>1616</v>
      </c>
      <c r="M371" s="59" t="s">
        <v>44</v>
      </c>
      <c r="N371" s="57" t="s">
        <v>750</v>
      </c>
      <c r="O371" s="88" t="s">
        <v>1334</v>
      </c>
      <c r="P371" s="57" t="s">
        <v>1227</v>
      </c>
      <c r="Q371" s="59" t="s">
        <v>33</v>
      </c>
      <c r="R371" s="57" t="s">
        <v>620</v>
      </c>
      <c r="S371" s="67"/>
      <c r="Z371" s="93"/>
    </row>
    <row r="372" spans="1:26" x14ac:dyDescent="0.25">
      <c r="A372" s="106">
        <v>114950</v>
      </c>
      <c r="B372" s="106" t="s">
        <v>633</v>
      </c>
      <c r="C372" s="106" t="s">
        <v>58</v>
      </c>
      <c r="D372" s="106" t="s">
        <v>634</v>
      </c>
      <c r="E372" s="106" t="s">
        <v>635</v>
      </c>
      <c r="F372" s="106" t="s">
        <v>46</v>
      </c>
      <c r="G372" s="107">
        <v>43952</v>
      </c>
      <c r="H372" s="107">
        <v>44104</v>
      </c>
      <c r="I372" s="106" t="s">
        <v>631</v>
      </c>
      <c r="J372" s="106" t="s">
        <v>77</v>
      </c>
      <c r="K372" s="105"/>
      <c r="L372" s="88" t="s">
        <v>1621</v>
      </c>
      <c r="M372" s="59" t="s">
        <v>44</v>
      </c>
      <c r="N372" s="57" t="s">
        <v>748</v>
      </c>
      <c r="O372" s="88" t="s">
        <v>1334</v>
      </c>
      <c r="P372" s="57" t="s">
        <v>1227</v>
      </c>
      <c r="Q372" s="59" t="s">
        <v>33</v>
      </c>
      <c r="R372" s="57" t="s">
        <v>628</v>
      </c>
      <c r="S372" s="67"/>
      <c r="Z372" s="93"/>
    </row>
    <row r="373" spans="1:26" x14ac:dyDescent="0.25">
      <c r="A373" s="106">
        <v>114951</v>
      </c>
      <c r="B373" s="106" t="s">
        <v>636</v>
      </c>
      <c r="C373" s="106" t="s">
        <v>58</v>
      </c>
      <c r="D373" s="106" t="s">
        <v>637</v>
      </c>
      <c r="E373" s="106" t="s">
        <v>635</v>
      </c>
      <c r="F373" s="106" t="s">
        <v>46</v>
      </c>
      <c r="G373" s="107">
        <v>43952</v>
      </c>
      <c r="H373" s="107">
        <v>44104</v>
      </c>
      <c r="I373" s="106" t="s">
        <v>631</v>
      </c>
      <c r="J373" s="106" t="s">
        <v>77</v>
      </c>
      <c r="K373" s="105"/>
      <c r="L373" s="88" t="s">
        <v>1619</v>
      </c>
      <c r="M373" s="59" t="s">
        <v>44</v>
      </c>
      <c r="N373" s="57" t="s">
        <v>751</v>
      </c>
      <c r="O373" s="88" t="s">
        <v>1334</v>
      </c>
      <c r="P373" s="57" t="s">
        <v>1227</v>
      </c>
      <c r="Q373" s="59" t="s">
        <v>33</v>
      </c>
      <c r="R373" s="57" t="s">
        <v>225</v>
      </c>
      <c r="S373" s="67"/>
      <c r="Z373" s="93"/>
    </row>
    <row r="374" spans="1:26" x14ac:dyDescent="0.25">
      <c r="A374" s="106">
        <v>114946</v>
      </c>
      <c r="B374" s="106" t="s">
        <v>638</v>
      </c>
      <c r="C374" s="106" t="s">
        <v>44</v>
      </c>
      <c r="D374" s="106" t="s">
        <v>105</v>
      </c>
      <c r="E374" s="106" t="s">
        <v>34</v>
      </c>
      <c r="F374" s="106" t="s">
        <v>46</v>
      </c>
      <c r="G374" s="107">
        <v>43832</v>
      </c>
      <c r="H374" s="107">
        <v>44196</v>
      </c>
      <c r="I374" s="106" t="s">
        <v>631</v>
      </c>
      <c r="J374" s="106" t="s">
        <v>77</v>
      </c>
      <c r="K374" s="105"/>
      <c r="L374" s="88" t="s">
        <v>1617</v>
      </c>
      <c r="M374" s="59" t="s">
        <v>44</v>
      </c>
      <c r="N374" s="57" t="s">
        <v>753</v>
      </c>
      <c r="O374" s="88" t="s">
        <v>1334</v>
      </c>
      <c r="P374" s="57" t="s">
        <v>1227</v>
      </c>
      <c r="Q374" s="59" t="s">
        <v>33</v>
      </c>
      <c r="R374" s="57" t="s">
        <v>623</v>
      </c>
      <c r="S374" s="67"/>
      <c r="Z374" s="93"/>
    </row>
    <row r="375" spans="1:26" x14ac:dyDescent="0.25">
      <c r="A375" s="106">
        <v>114945</v>
      </c>
      <c r="B375" s="106" t="s">
        <v>639</v>
      </c>
      <c r="C375" s="106" t="s">
        <v>44</v>
      </c>
      <c r="D375" s="106" t="s">
        <v>640</v>
      </c>
      <c r="E375" s="106" t="s">
        <v>34</v>
      </c>
      <c r="F375" s="106" t="s">
        <v>46</v>
      </c>
      <c r="G375" s="107">
        <v>43832</v>
      </c>
      <c r="H375" s="107">
        <v>44196</v>
      </c>
      <c r="I375" s="106" t="s">
        <v>631</v>
      </c>
      <c r="J375" s="106" t="s">
        <v>77</v>
      </c>
      <c r="K375" s="105"/>
      <c r="L375" s="88" t="s">
        <v>1634</v>
      </c>
      <c r="M375" s="59" t="s">
        <v>44</v>
      </c>
      <c r="N375" s="57" t="s">
        <v>1083</v>
      </c>
      <c r="O375" s="88" t="s">
        <v>1315</v>
      </c>
      <c r="P375" s="57" t="s">
        <v>1228</v>
      </c>
      <c r="Q375" s="59" t="s">
        <v>34</v>
      </c>
      <c r="R375" s="57" t="s">
        <v>643</v>
      </c>
      <c r="S375" s="67"/>
      <c r="Z375" s="93"/>
    </row>
    <row r="376" spans="1:26" x14ac:dyDescent="0.25">
      <c r="A376" s="106">
        <v>114942</v>
      </c>
      <c r="B376" s="106" t="s">
        <v>641</v>
      </c>
      <c r="C376" s="106" t="s">
        <v>44</v>
      </c>
      <c r="D376" s="106" t="s">
        <v>96</v>
      </c>
      <c r="E376" s="106" t="s">
        <v>34</v>
      </c>
      <c r="F376" s="106" t="s">
        <v>46</v>
      </c>
      <c r="G376" s="107">
        <v>43832</v>
      </c>
      <c r="H376" s="107">
        <v>44196</v>
      </c>
      <c r="I376" s="106" t="s">
        <v>631</v>
      </c>
      <c r="J376" s="106" t="s">
        <v>77</v>
      </c>
      <c r="K376" s="105"/>
      <c r="L376" s="88" t="s">
        <v>1624</v>
      </c>
      <c r="M376" s="59" t="s">
        <v>58</v>
      </c>
      <c r="N376" s="57" t="s">
        <v>1188</v>
      </c>
      <c r="O376" s="88" t="s">
        <v>1315</v>
      </c>
      <c r="P376" s="57" t="s">
        <v>1228</v>
      </c>
      <c r="Q376" s="59" t="s">
        <v>635</v>
      </c>
      <c r="R376" s="57" t="s">
        <v>634</v>
      </c>
      <c r="S376" s="67"/>
      <c r="Z376" s="93"/>
    </row>
    <row r="377" spans="1:26" x14ac:dyDescent="0.25">
      <c r="A377" s="106">
        <v>114943</v>
      </c>
      <c r="B377" s="106" t="s">
        <v>642</v>
      </c>
      <c r="C377" s="106" t="s">
        <v>44</v>
      </c>
      <c r="D377" s="106" t="s">
        <v>643</v>
      </c>
      <c r="E377" s="106" t="s">
        <v>34</v>
      </c>
      <c r="F377" s="106" t="s">
        <v>46</v>
      </c>
      <c r="G377" s="107">
        <v>43832</v>
      </c>
      <c r="H377" s="107">
        <v>44196</v>
      </c>
      <c r="I377" s="106" t="s">
        <v>631</v>
      </c>
      <c r="J377" s="106" t="s">
        <v>77</v>
      </c>
      <c r="K377" s="105"/>
      <c r="L377" s="88" t="s">
        <v>1626</v>
      </c>
      <c r="M377" s="59" t="s">
        <v>44</v>
      </c>
      <c r="N377" s="57" t="s">
        <v>1077</v>
      </c>
      <c r="O377" s="88" t="s">
        <v>1315</v>
      </c>
      <c r="P377" s="57" t="s">
        <v>1228</v>
      </c>
      <c r="Q377" s="59" t="s">
        <v>34</v>
      </c>
      <c r="R377" s="57" t="s">
        <v>105</v>
      </c>
      <c r="S377" s="67"/>
      <c r="Z377" s="93"/>
    </row>
    <row r="378" spans="1:26" x14ac:dyDescent="0.25">
      <c r="A378" s="106">
        <v>115615</v>
      </c>
      <c r="B378" s="106" t="s">
        <v>644</v>
      </c>
      <c r="C378" s="106" t="s">
        <v>44</v>
      </c>
      <c r="D378" s="106" t="s">
        <v>105</v>
      </c>
      <c r="E378" s="106" t="s">
        <v>34</v>
      </c>
      <c r="F378" s="106" t="s">
        <v>46</v>
      </c>
      <c r="G378" s="107">
        <v>43832</v>
      </c>
      <c r="H378" s="107">
        <v>44196</v>
      </c>
      <c r="I378" s="106" t="s">
        <v>631</v>
      </c>
      <c r="J378" s="106" t="s">
        <v>77</v>
      </c>
      <c r="K378" s="105"/>
      <c r="L378" s="88" t="s">
        <v>1629</v>
      </c>
      <c r="M378" s="59" t="s">
        <v>44</v>
      </c>
      <c r="N378" s="57" t="s">
        <v>1078</v>
      </c>
      <c r="O378" s="88" t="s">
        <v>1315</v>
      </c>
      <c r="P378" s="57" t="s">
        <v>1228</v>
      </c>
      <c r="Q378" s="59" t="s">
        <v>34</v>
      </c>
      <c r="R378" s="57" t="s">
        <v>643</v>
      </c>
      <c r="S378" s="67"/>
      <c r="Z378" s="93"/>
    </row>
    <row r="379" spans="1:26" x14ac:dyDescent="0.25">
      <c r="A379" s="106">
        <v>114947</v>
      </c>
      <c r="B379" s="106" t="s">
        <v>645</v>
      </c>
      <c r="C379" s="106" t="s">
        <v>44</v>
      </c>
      <c r="D379" s="106" t="s">
        <v>105</v>
      </c>
      <c r="E379" s="106" t="s">
        <v>34</v>
      </c>
      <c r="F379" s="106" t="s">
        <v>46</v>
      </c>
      <c r="G379" s="107">
        <v>43832</v>
      </c>
      <c r="H379" s="107">
        <v>44196</v>
      </c>
      <c r="I379" s="106" t="s">
        <v>631</v>
      </c>
      <c r="J379" s="106" t="s">
        <v>77</v>
      </c>
      <c r="K379" s="105"/>
      <c r="L379" s="88" t="s">
        <v>1623</v>
      </c>
      <c r="M379" s="59" t="s">
        <v>58</v>
      </c>
      <c r="N379" s="57" t="s">
        <v>1175</v>
      </c>
      <c r="O379" s="88" t="s">
        <v>1315</v>
      </c>
      <c r="P379" s="57" t="s">
        <v>1228</v>
      </c>
      <c r="Q379" s="59" t="s">
        <v>34</v>
      </c>
      <c r="R379" s="57" t="s">
        <v>105</v>
      </c>
      <c r="S379" s="67"/>
      <c r="Z379" s="93"/>
    </row>
    <row r="380" spans="1:26" x14ac:dyDescent="0.25">
      <c r="A380" s="106">
        <v>115546</v>
      </c>
      <c r="B380" s="106" t="s">
        <v>646</v>
      </c>
      <c r="C380" s="106" t="s">
        <v>44</v>
      </c>
      <c r="D380" s="106" t="s">
        <v>105</v>
      </c>
      <c r="E380" s="106" t="s">
        <v>34</v>
      </c>
      <c r="F380" s="106" t="s">
        <v>46</v>
      </c>
      <c r="G380" s="107">
        <v>43832</v>
      </c>
      <c r="H380" s="107">
        <v>44196</v>
      </c>
      <c r="I380" s="106" t="s">
        <v>631</v>
      </c>
      <c r="J380" s="106" t="s">
        <v>77</v>
      </c>
      <c r="K380" s="105"/>
      <c r="L380" s="88" t="s">
        <v>1622</v>
      </c>
      <c r="M380" s="59" t="s">
        <v>44</v>
      </c>
      <c r="N380" s="57" t="s">
        <v>1076</v>
      </c>
      <c r="O380" s="88" t="s">
        <v>1315</v>
      </c>
      <c r="P380" s="57" t="s">
        <v>1228</v>
      </c>
      <c r="Q380" s="59" t="s">
        <v>34</v>
      </c>
      <c r="R380" s="57" t="s">
        <v>630</v>
      </c>
      <c r="S380" s="67"/>
      <c r="Z380" s="93"/>
    </row>
    <row r="381" spans="1:26" x14ac:dyDescent="0.25">
      <c r="A381" s="106">
        <v>115614</v>
      </c>
      <c r="B381" s="106" t="s">
        <v>647</v>
      </c>
      <c r="C381" s="106" t="s">
        <v>44</v>
      </c>
      <c r="D381" s="106" t="s">
        <v>105</v>
      </c>
      <c r="E381" s="106" t="s">
        <v>34</v>
      </c>
      <c r="F381" s="106" t="s">
        <v>46</v>
      </c>
      <c r="G381" s="107">
        <v>43832</v>
      </c>
      <c r="H381" s="107">
        <v>44196</v>
      </c>
      <c r="I381" s="106" t="s">
        <v>631</v>
      </c>
      <c r="J381" s="106" t="s">
        <v>77</v>
      </c>
      <c r="K381" s="105"/>
      <c r="L381" s="88" t="s">
        <v>1628</v>
      </c>
      <c r="M381" s="59" t="s">
        <v>44</v>
      </c>
      <c r="N381" s="57" t="s">
        <v>940</v>
      </c>
      <c r="O381" s="88" t="s">
        <v>1315</v>
      </c>
      <c r="P381" s="57" t="s">
        <v>1228</v>
      </c>
      <c r="Q381" s="59" t="s">
        <v>34</v>
      </c>
      <c r="R381" s="57" t="s">
        <v>96</v>
      </c>
      <c r="S381" s="67"/>
      <c r="Z381" s="93"/>
    </row>
    <row r="382" spans="1:26" x14ac:dyDescent="0.25">
      <c r="A382" s="106">
        <v>114944</v>
      </c>
      <c r="B382" s="106" t="s">
        <v>648</v>
      </c>
      <c r="C382" s="106" t="s">
        <v>44</v>
      </c>
      <c r="D382" s="106" t="s">
        <v>643</v>
      </c>
      <c r="E382" s="106" t="s">
        <v>34</v>
      </c>
      <c r="F382" s="106" t="s">
        <v>46</v>
      </c>
      <c r="G382" s="107">
        <v>43832</v>
      </c>
      <c r="H382" s="107">
        <v>44196</v>
      </c>
      <c r="I382" s="106" t="s">
        <v>631</v>
      </c>
      <c r="J382" s="106" t="s">
        <v>77</v>
      </c>
      <c r="K382" s="105"/>
      <c r="L382" s="88" t="s">
        <v>1631</v>
      </c>
      <c r="M382" s="59" t="s">
        <v>44</v>
      </c>
      <c r="N382" s="57" t="s">
        <v>1080</v>
      </c>
      <c r="O382" s="88" t="s">
        <v>1315</v>
      </c>
      <c r="P382" s="57" t="s">
        <v>1228</v>
      </c>
      <c r="Q382" s="59" t="s">
        <v>34</v>
      </c>
      <c r="R382" s="57" t="s">
        <v>105</v>
      </c>
      <c r="S382" s="67"/>
      <c r="Z382" s="93"/>
    </row>
    <row r="383" spans="1:26" x14ac:dyDescent="0.25">
      <c r="A383" s="106">
        <v>115779</v>
      </c>
      <c r="B383" s="106" t="s">
        <v>649</v>
      </c>
      <c r="C383" s="106" t="s">
        <v>44</v>
      </c>
      <c r="D383" s="106" t="s">
        <v>650</v>
      </c>
      <c r="E383" s="106" t="s">
        <v>35</v>
      </c>
      <c r="F383" s="106" t="s">
        <v>46</v>
      </c>
      <c r="G383" s="107">
        <v>43831</v>
      </c>
      <c r="H383" s="107">
        <v>44196</v>
      </c>
      <c r="I383" s="106" t="s">
        <v>651</v>
      </c>
      <c r="J383" s="106" t="s">
        <v>77</v>
      </c>
      <c r="K383" s="105"/>
      <c r="L383" s="88" t="s">
        <v>1625</v>
      </c>
      <c r="M383" s="59" t="s">
        <v>58</v>
      </c>
      <c r="N383" s="57" t="s">
        <v>1189</v>
      </c>
      <c r="O383" s="88" t="s">
        <v>1315</v>
      </c>
      <c r="P383" s="57" t="s">
        <v>1228</v>
      </c>
      <c r="Q383" s="59" t="s">
        <v>635</v>
      </c>
      <c r="R383" s="57" t="s">
        <v>637</v>
      </c>
      <c r="S383" s="67"/>
      <c r="Z383" s="93"/>
    </row>
    <row r="384" spans="1:26" x14ac:dyDescent="0.25">
      <c r="A384" s="106">
        <v>115780</v>
      </c>
      <c r="B384" s="106" t="s">
        <v>652</v>
      </c>
      <c r="C384" s="106" t="s">
        <v>44</v>
      </c>
      <c r="D384" s="106" t="s">
        <v>650</v>
      </c>
      <c r="E384" s="106" t="s">
        <v>35</v>
      </c>
      <c r="F384" s="106" t="s">
        <v>46</v>
      </c>
      <c r="G384" s="107">
        <v>43831</v>
      </c>
      <c r="H384" s="107">
        <v>44196</v>
      </c>
      <c r="I384" s="106" t="s">
        <v>651</v>
      </c>
      <c r="J384" s="106" t="s">
        <v>77</v>
      </c>
      <c r="K384" s="105"/>
      <c r="L384" s="88" t="s">
        <v>1627</v>
      </c>
      <c r="M384" s="59" t="s">
        <v>44</v>
      </c>
      <c r="N384" s="57" t="s">
        <v>939</v>
      </c>
      <c r="O384" s="88" t="s">
        <v>1315</v>
      </c>
      <c r="P384" s="57" t="s">
        <v>1228</v>
      </c>
      <c r="Q384" s="59" t="s">
        <v>34</v>
      </c>
      <c r="R384" s="57" t="s">
        <v>640</v>
      </c>
      <c r="S384" s="67"/>
      <c r="Z384" s="93"/>
    </row>
    <row r="385" spans="1:26" x14ac:dyDescent="0.25">
      <c r="A385" s="106">
        <v>115781</v>
      </c>
      <c r="B385" s="106" t="s">
        <v>653</v>
      </c>
      <c r="C385" s="106" t="s">
        <v>58</v>
      </c>
      <c r="D385" s="106" t="s">
        <v>654</v>
      </c>
      <c r="E385" s="106" t="s">
        <v>35</v>
      </c>
      <c r="F385" s="106" t="s">
        <v>46</v>
      </c>
      <c r="G385" s="107">
        <v>43922</v>
      </c>
      <c r="H385" s="107">
        <v>44104</v>
      </c>
      <c r="I385" s="106" t="s">
        <v>651</v>
      </c>
      <c r="J385" s="106" t="s">
        <v>48</v>
      </c>
      <c r="K385" s="105"/>
      <c r="L385" s="88" t="s">
        <v>1632</v>
      </c>
      <c r="M385" s="59" t="s">
        <v>44</v>
      </c>
      <c r="N385" s="57" t="s">
        <v>1081</v>
      </c>
      <c r="O385" s="88" t="s">
        <v>1315</v>
      </c>
      <c r="P385" s="57" t="s">
        <v>1228</v>
      </c>
      <c r="Q385" s="59" t="s">
        <v>34</v>
      </c>
      <c r="R385" s="57" t="s">
        <v>105</v>
      </c>
      <c r="S385" s="67"/>
      <c r="Z385" s="93"/>
    </row>
    <row r="386" spans="1:26" x14ac:dyDescent="0.25">
      <c r="A386" s="106">
        <v>115777</v>
      </c>
      <c r="B386" s="106" t="s">
        <v>655</v>
      </c>
      <c r="C386" s="106" t="s">
        <v>44</v>
      </c>
      <c r="D386" s="106" t="s">
        <v>650</v>
      </c>
      <c r="E386" s="106" t="s">
        <v>35</v>
      </c>
      <c r="F386" s="106" t="s">
        <v>46</v>
      </c>
      <c r="G386" s="107">
        <v>43831</v>
      </c>
      <c r="H386" s="107">
        <v>44196</v>
      </c>
      <c r="I386" s="106" t="s">
        <v>651</v>
      </c>
      <c r="J386" s="106" t="s">
        <v>77</v>
      </c>
      <c r="K386" s="105"/>
      <c r="L386" s="88" t="s">
        <v>1633</v>
      </c>
      <c r="M386" s="59" t="s">
        <v>44</v>
      </c>
      <c r="N386" s="57" t="s">
        <v>1082</v>
      </c>
      <c r="O386" s="88" t="s">
        <v>1315</v>
      </c>
      <c r="P386" s="57" t="s">
        <v>1228</v>
      </c>
      <c r="Q386" s="59" t="s">
        <v>34</v>
      </c>
      <c r="R386" s="57" t="s">
        <v>105</v>
      </c>
      <c r="S386" s="67"/>
      <c r="Z386" s="93"/>
    </row>
    <row r="387" spans="1:26" x14ac:dyDescent="0.25">
      <c r="A387" s="106">
        <v>115778</v>
      </c>
      <c r="B387" s="106" t="s">
        <v>656</v>
      </c>
      <c r="C387" s="106" t="s">
        <v>44</v>
      </c>
      <c r="D387" s="106" t="s">
        <v>650</v>
      </c>
      <c r="E387" s="106" t="s">
        <v>35</v>
      </c>
      <c r="F387" s="106" t="s">
        <v>46</v>
      </c>
      <c r="G387" s="107">
        <v>43831</v>
      </c>
      <c r="H387" s="107">
        <v>44196</v>
      </c>
      <c r="I387" s="106" t="s">
        <v>651</v>
      </c>
      <c r="J387" s="106" t="s">
        <v>77</v>
      </c>
      <c r="K387" s="105"/>
      <c r="L387" s="88" t="s">
        <v>1630</v>
      </c>
      <c r="M387" s="59" t="s">
        <v>44</v>
      </c>
      <c r="N387" s="57" t="s">
        <v>1079</v>
      </c>
      <c r="O387" s="88" t="s">
        <v>1315</v>
      </c>
      <c r="P387" s="57" t="s">
        <v>1228</v>
      </c>
      <c r="Q387" s="59" t="s">
        <v>34</v>
      </c>
      <c r="R387" s="57" t="s">
        <v>105</v>
      </c>
      <c r="S387" s="67"/>
      <c r="Z387" s="93"/>
    </row>
    <row r="388" spans="1:26" x14ac:dyDescent="0.25">
      <c r="A388" s="106">
        <v>115520</v>
      </c>
      <c r="B388" s="106" t="s">
        <v>657</v>
      </c>
      <c r="C388" s="106" t="s">
        <v>44</v>
      </c>
      <c r="D388" s="106" t="s">
        <v>640</v>
      </c>
      <c r="E388" s="106" t="s">
        <v>34</v>
      </c>
      <c r="F388" s="106" t="s">
        <v>46</v>
      </c>
      <c r="G388" s="107">
        <v>43832</v>
      </c>
      <c r="H388" s="107">
        <v>44196</v>
      </c>
      <c r="I388" s="106" t="s">
        <v>658</v>
      </c>
      <c r="J388" s="106" t="s">
        <v>48</v>
      </c>
      <c r="K388" s="105"/>
      <c r="L388" s="88" t="s">
        <v>1635</v>
      </c>
      <c r="M388" s="59" t="s">
        <v>44</v>
      </c>
      <c r="N388" s="57" t="s">
        <v>1186</v>
      </c>
      <c r="O388" s="88" t="s">
        <v>1636</v>
      </c>
      <c r="P388" s="57" t="s">
        <v>1230</v>
      </c>
      <c r="Q388" s="59" t="s">
        <v>35</v>
      </c>
      <c r="R388" s="57" t="s">
        <v>650</v>
      </c>
      <c r="S388" s="67"/>
      <c r="Z388" s="93"/>
    </row>
    <row r="389" spans="1:26" x14ac:dyDescent="0.25">
      <c r="A389" s="106">
        <v>115523</v>
      </c>
      <c r="B389" s="106" t="s">
        <v>659</v>
      </c>
      <c r="C389" s="106" t="s">
        <v>44</v>
      </c>
      <c r="D389" s="106" t="s">
        <v>640</v>
      </c>
      <c r="E389" s="106" t="s">
        <v>34</v>
      </c>
      <c r="F389" s="106" t="s">
        <v>46</v>
      </c>
      <c r="G389" s="107">
        <v>43832</v>
      </c>
      <c r="H389" s="107">
        <v>44196</v>
      </c>
      <c r="I389" s="106" t="s">
        <v>658</v>
      </c>
      <c r="J389" s="106" t="s">
        <v>48</v>
      </c>
      <c r="K389" s="105"/>
      <c r="L389" s="88" t="s">
        <v>1640</v>
      </c>
      <c r="M389" s="59" t="s">
        <v>44</v>
      </c>
      <c r="N389" s="57" t="s">
        <v>1185</v>
      </c>
      <c r="O389" s="88" t="s">
        <v>1636</v>
      </c>
      <c r="P389" s="57" t="s">
        <v>1230</v>
      </c>
      <c r="Q389" s="59" t="s">
        <v>35</v>
      </c>
      <c r="R389" s="57" t="s">
        <v>650</v>
      </c>
      <c r="S389" s="67"/>
      <c r="Z389" s="93"/>
    </row>
    <row r="390" spans="1:26" x14ac:dyDescent="0.25">
      <c r="A390" s="106">
        <v>115521</v>
      </c>
      <c r="B390" s="106" t="s">
        <v>660</v>
      </c>
      <c r="C390" s="106" t="s">
        <v>44</v>
      </c>
      <c r="D390" s="106" t="s">
        <v>640</v>
      </c>
      <c r="E390" s="106" t="s">
        <v>34</v>
      </c>
      <c r="F390" s="106" t="s">
        <v>46</v>
      </c>
      <c r="G390" s="107">
        <v>43832</v>
      </c>
      <c r="H390" s="107">
        <v>44196</v>
      </c>
      <c r="I390" s="106" t="s">
        <v>658</v>
      </c>
      <c r="J390" s="106" t="s">
        <v>48</v>
      </c>
      <c r="K390" s="105"/>
      <c r="L390" s="88" t="s">
        <v>1638</v>
      </c>
      <c r="M390" s="59" t="s">
        <v>58</v>
      </c>
      <c r="N390" s="57" t="s">
        <v>1187</v>
      </c>
      <c r="O390" s="88" t="s">
        <v>1636</v>
      </c>
      <c r="P390" s="57" t="s">
        <v>1230</v>
      </c>
      <c r="Q390" s="59" t="s">
        <v>35</v>
      </c>
      <c r="R390" s="57" t="s">
        <v>725</v>
      </c>
      <c r="S390" s="67"/>
      <c r="Z390" s="93"/>
    </row>
    <row r="391" spans="1:26" x14ac:dyDescent="0.25">
      <c r="A391" s="106">
        <v>115519</v>
      </c>
      <c r="B391" s="106" t="s">
        <v>661</v>
      </c>
      <c r="C391" s="106" t="s">
        <v>44</v>
      </c>
      <c r="D391" s="106" t="s">
        <v>640</v>
      </c>
      <c r="E391" s="106" t="s">
        <v>34</v>
      </c>
      <c r="F391" s="106" t="s">
        <v>46</v>
      </c>
      <c r="G391" s="107">
        <v>43832</v>
      </c>
      <c r="H391" s="107">
        <v>44196</v>
      </c>
      <c r="I391" s="106" t="s">
        <v>658</v>
      </c>
      <c r="J391" s="106" t="s">
        <v>48</v>
      </c>
      <c r="K391" s="105"/>
      <c r="L391" s="88" t="s">
        <v>1637</v>
      </c>
      <c r="M391" s="59" t="s">
        <v>44</v>
      </c>
      <c r="N391" s="57" t="s">
        <v>1184</v>
      </c>
      <c r="O391" s="88" t="s">
        <v>1636</v>
      </c>
      <c r="P391" s="57" t="s">
        <v>1230</v>
      </c>
      <c r="Q391" s="59" t="s">
        <v>35</v>
      </c>
      <c r="R391" s="57" t="s">
        <v>650</v>
      </c>
      <c r="S391" s="67"/>
      <c r="Z391" s="93"/>
    </row>
    <row r="392" spans="1:26" x14ac:dyDescent="0.25">
      <c r="A392" s="106">
        <v>115522</v>
      </c>
      <c r="B392" s="106" t="s">
        <v>662</v>
      </c>
      <c r="C392" s="106" t="s">
        <v>44</v>
      </c>
      <c r="D392" s="106" t="s">
        <v>640</v>
      </c>
      <c r="E392" s="106" t="s">
        <v>34</v>
      </c>
      <c r="F392" s="106" t="s">
        <v>46</v>
      </c>
      <c r="G392" s="107">
        <v>43832</v>
      </c>
      <c r="H392" s="107">
        <v>44196</v>
      </c>
      <c r="I392" s="106" t="s">
        <v>658</v>
      </c>
      <c r="J392" s="106" t="s">
        <v>48</v>
      </c>
      <c r="K392" s="105"/>
      <c r="L392" s="88" t="s">
        <v>1639</v>
      </c>
      <c r="M392" s="59" t="s">
        <v>44</v>
      </c>
      <c r="N392" s="57" t="s">
        <v>1183</v>
      </c>
      <c r="O392" s="88" t="s">
        <v>1636</v>
      </c>
      <c r="P392" s="57" t="s">
        <v>1230</v>
      </c>
      <c r="Q392" s="59" t="s">
        <v>35</v>
      </c>
      <c r="R392" s="57" t="s">
        <v>650</v>
      </c>
      <c r="S392" s="67"/>
      <c r="Z392" s="93"/>
    </row>
    <row r="393" spans="1:26" x14ac:dyDescent="0.25">
      <c r="A393" s="106">
        <v>115895</v>
      </c>
      <c r="B393" s="106" t="s">
        <v>663</v>
      </c>
      <c r="C393" s="106" t="s">
        <v>44</v>
      </c>
      <c r="D393" s="106" t="s">
        <v>664</v>
      </c>
      <c r="E393" s="106" t="s">
        <v>635</v>
      </c>
      <c r="F393" s="106" t="s">
        <v>46</v>
      </c>
      <c r="G393" s="107">
        <v>43831</v>
      </c>
      <c r="H393" s="107">
        <v>44196</v>
      </c>
      <c r="I393" s="106" t="s">
        <v>665</v>
      </c>
      <c r="J393" s="106" t="s">
        <v>48</v>
      </c>
      <c r="K393" s="105"/>
      <c r="L393" s="88" t="s">
        <v>1644</v>
      </c>
      <c r="M393" s="59" t="s">
        <v>44</v>
      </c>
      <c r="N393" s="57" t="s">
        <v>1084</v>
      </c>
      <c r="O393" s="88" t="s">
        <v>1642</v>
      </c>
      <c r="P393" s="57" t="s">
        <v>1231</v>
      </c>
      <c r="Q393" s="59" t="s">
        <v>34</v>
      </c>
      <c r="R393" s="57" t="s">
        <v>640</v>
      </c>
      <c r="S393" s="67"/>
      <c r="Z393" s="93"/>
    </row>
    <row r="394" spans="1:26" x14ac:dyDescent="0.25">
      <c r="A394" s="106">
        <v>115899</v>
      </c>
      <c r="B394" s="106" t="s">
        <v>666</v>
      </c>
      <c r="C394" s="106" t="s">
        <v>44</v>
      </c>
      <c r="D394" s="106" t="s">
        <v>667</v>
      </c>
      <c r="E394" s="106" t="s">
        <v>635</v>
      </c>
      <c r="F394" s="106" t="s">
        <v>46</v>
      </c>
      <c r="G394" s="107">
        <v>43831</v>
      </c>
      <c r="H394" s="107">
        <v>44196</v>
      </c>
      <c r="I394" s="106" t="s">
        <v>665</v>
      </c>
      <c r="J394" s="106" t="s">
        <v>48</v>
      </c>
      <c r="K394" s="105"/>
      <c r="L394" s="88" t="s">
        <v>1646</v>
      </c>
      <c r="M394" s="59" t="s">
        <v>44</v>
      </c>
      <c r="N394" s="57" t="s">
        <v>944</v>
      </c>
      <c r="O394" s="88" t="s">
        <v>1642</v>
      </c>
      <c r="P394" s="57" t="s">
        <v>1231</v>
      </c>
      <c r="Q394" s="59" t="s">
        <v>34</v>
      </c>
      <c r="R394" s="57" t="s">
        <v>640</v>
      </c>
      <c r="S394" s="67"/>
      <c r="Z394" s="93"/>
    </row>
    <row r="395" spans="1:26" x14ac:dyDescent="0.25">
      <c r="A395" s="106">
        <v>115898</v>
      </c>
      <c r="B395" s="106" t="s">
        <v>668</v>
      </c>
      <c r="C395" s="106" t="s">
        <v>44</v>
      </c>
      <c r="D395" s="106" t="s">
        <v>664</v>
      </c>
      <c r="E395" s="106" t="s">
        <v>635</v>
      </c>
      <c r="F395" s="106" t="s">
        <v>46</v>
      </c>
      <c r="G395" s="107">
        <v>43831</v>
      </c>
      <c r="H395" s="107">
        <v>44196</v>
      </c>
      <c r="I395" s="106" t="s">
        <v>665</v>
      </c>
      <c r="J395" s="106" t="s">
        <v>48</v>
      </c>
      <c r="K395" s="105"/>
      <c r="L395" s="88" t="s">
        <v>1643</v>
      </c>
      <c r="M395" s="59" t="s">
        <v>44</v>
      </c>
      <c r="N395" s="57" t="s">
        <v>942</v>
      </c>
      <c r="O395" s="88" t="s">
        <v>1642</v>
      </c>
      <c r="P395" s="57" t="s">
        <v>1231</v>
      </c>
      <c r="Q395" s="59" t="s">
        <v>34</v>
      </c>
      <c r="R395" s="57" t="s">
        <v>640</v>
      </c>
      <c r="S395" s="67"/>
      <c r="Z395" s="93"/>
    </row>
    <row r="396" spans="1:26" x14ac:dyDescent="0.25">
      <c r="A396" s="106">
        <v>115896</v>
      </c>
      <c r="B396" s="106" t="s">
        <v>669</v>
      </c>
      <c r="C396" s="106" t="s">
        <v>44</v>
      </c>
      <c r="D396" s="106" t="s">
        <v>664</v>
      </c>
      <c r="E396" s="106" t="s">
        <v>635</v>
      </c>
      <c r="F396" s="106" t="s">
        <v>46</v>
      </c>
      <c r="G396" s="107">
        <v>43831</v>
      </c>
      <c r="H396" s="107">
        <v>44196</v>
      </c>
      <c r="I396" s="106" t="s">
        <v>665</v>
      </c>
      <c r="J396" s="106" t="s">
        <v>48</v>
      </c>
      <c r="K396" s="105"/>
      <c r="L396" s="88" t="s">
        <v>1641</v>
      </c>
      <c r="M396" s="59" t="s">
        <v>44</v>
      </c>
      <c r="N396" s="57" t="s">
        <v>941</v>
      </c>
      <c r="O396" s="88" t="s">
        <v>1642</v>
      </c>
      <c r="P396" s="57" t="s">
        <v>1231</v>
      </c>
      <c r="Q396" s="59" t="s">
        <v>34</v>
      </c>
      <c r="R396" s="57" t="s">
        <v>640</v>
      </c>
      <c r="S396" s="67"/>
      <c r="Z396" s="93"/>
    </row>
    <row r="397" spans="1:26" x14ac:dyDescent="0.25">
      <c r="A397" s="106">
        <v>115893</v>
      </c>
      <c r="B397" s="106" t="s">
        <v>670</v>
      </c>
      <c r="C397" s="106" t="s">
        <v>58</v>
      </c>
      <c r="D397" s="106" t="s">
        <v>664</v>
      </c>
      <c r="E397" s="106" t="s">
        <v>635</v>
      </c>
      <c r="F397" s="106" t="s">
        <v>46</v>
      </c>
      <c r="G397" s="107">
        <v>43988</v>
      </c>
      <c r="H397" s="107">
        <v>44094</v>
      </c>
      <c r="I397" s="106" t="s">
        <v>665</v>
      </c>
      <c r="J397" s="106" t="s">
        <v>48</v>
      </c>
      <c r="K397" s="105"/>
      <c r="L397" s="88" t="s">
        <v>1645</v>
      </c>
      <c r="M397" s="59" t="s">
        <v>44</v>
      </c>
      <c r="N397" s="57" t="s">
        <v>943</v>
      </c>
      <c r="O397" s="88" t="s">
        <v>1642</v>
      </c>
      <c r="P397" s="57" t="s">
        <v>1231</v>
      </c>
      <c r="Q397" s="59" t="s">
        <v>34</v>
      </c>
      <c r="R397" s="57" t="s">
        <v>640</v>
      </c>
      <c r="S397" s="67"/>
      <c r="Z397" s="93"/>
    </row>
    <row r="398" spans="1:26" x14ac:dyDescent="0.25">
      <c r="A398" s="106">
        <v>115894</v>
      </c>
      <c r="B398" s="106" t="s">
        <v>671</v>
      </c>
      <c r="C398" s="106" t="s">
        <v>58</v>
      </c>
      <c r="D398" s="106" t="s">
        <v>672</v>
      </c>
      <c r="E398" s="106" t="s">
        <v>635</v>
      </c>
      <c r="F398" s="106" t="s">
        <v>46</v>
      </c>
      <c r="G398" s="107">
        <v>43967</v>
      </c>
      <c r="H398" s="107">
        <v>44094</v>
      </c>
      <c r="I398" s="106" t="s">
        <v>665</v>
      </c>
      <c r="J398" s="106" t="s">
        <v>48</v>
      </c>
      <c r="K398" s="105"/>
      <c r="L398" s="88" t="s">
        <v>1655</v>
      </c>
      <c r="M398" s="59" t="s">
        <v>58</v>
      </c>
      <c r="N398" s="57" t="s">
        <v>1197</v>
      </c>
      <c r="O398" s="88" t="s">
        <v>1648</v>
      </c>
      <c r="P398" s="57" t="s">
        <v>1232</v>
      </c>
      <c r="Q398" s="59" t="s">
        <v>635</v>
      </c>
      <c r="R398" s="57" t="s">
        <v>676</v>
      </c>
      <c r="S398" s="67"/>
      <c r="Z398" s="93"/>
    </row>
    <row r="399" spans="1:26" x14ac:dyDescent="0.25">
      <c r="A399" s="106">
        <v>115891</v>
      </c>
      <c r="B399" s="106" t="s">
        <v>673</v>
      </c>
      <c r="C399" s="106" t="s">
        <v>58</v>
      </c>
      <c r="D399" s="106" t="s">
        <v>674</v>
      </c>
      <c r="E399" s="106" t="s">
        <v>635</v>
      </c>
      <c r="F399" s="106" t="s">
        <v>46</v>
      </c>
      <c r="G399" s="107">
        <v>43967</v>
      </c>
      <c r="H399" s="107">
        <v>44094</v>
      </c>
      <c r="I399" s="106" t="s">
        <v>665</v>
      </c>
      <c r="J399" s="106" t="s">
        <v>48</v>
      </c>
      <c r="K399" s="105"/>
      <c r="L399" s="88" t="s">
        <v>1647</v>
      </c>
      <c r="M399" s="59" t="s">
        <v>44</v>
      </c>
      <c r="N399" s="57" t="s">
        <v>1194</v>
      </c>
      <c r="O399" s="88" t="s">
        <v>1648</v>
      </c>
      <c r="P399" s="57" t="s">
        <v>1232</v>
      </c>
      <c r="Q399" s="59" t="s">
        <v>635</v>
      </c>
      <c r="R399" s="57" t="s">
        <v>664</v>
      </c>
      <c r="S399" s="67"/>
      <c r="Z399" s="93"/>
    </row>
    <row r="400" spans="1:26" x14ac:dyDescent="0.25">
      <c r="A400" s="106">
        <v>115892</v>
      </c>
      <c r="B400" s="106" t="s">
        <v>675</v>
      </c>
      <c r="C400" s="106" t="s">
        <v>58</v>
      </c>
      <c r="D400" s="106" t="s">
        <v>676</v>
      </c>
      <c r="E400" s="106" t="s">
        <v>635</v>
      </c>
      <c r="F400" s="106" t="s">
        <v>46</v>
      </c>
      <c r="G400" s="107">
        <v>43969</v>
      </c>
      <c r="H400" s="107">
        <v>44096</v>
      </c>
      <c r="I400" s="106" t="s">
        <v>665</v>
      </c>
      <c r="J400" s="106" t="s">
        <v>48</v>
      </c>
      <c r="K400" s="105"/>
      <c r="L400" s="88" t="s">
        <v>1654</v>
      </c>
      <c r="M400" s="59" t="s">
        <v>58</v>
      </c>
      <c r="N400" s="57" t="s">
        <v>1195</v>
      </c>
      <c r="O400" s="88" t="s">
        <v>1648</v>
      </c>
      <c r="P400" s="57" t="s">
        <v>1232</v>
      </c>
      <c r="Q400" s="59" t="s">
        <v>635</v>
      </c>
      <c r="R400" s="57" t="s">
        <v>726</v>
      </c>
      <c r="S400" s="67"/>
      <c r="Z400" s="93"/>
    </row>
    <row r="401" spans="1:26" x14ac:dyDescent="0.25">
      <c r="A401" s="106">
        <v>115897</v>
      </c>
      <c r="B401" s="106" t="s">
        <v>677</v>
      </c>
      <c r="C401" s="106" t="s">
        <v>44</v>
      </c>
      <c r="D401" s="106" t="s">
        <v>664</v>
      </c>
      <c r="E401" s="106" t="s">
        <v>635</v>
      </c>
      <c r="F401" s="106" t="s">
        <v>46</v>
      </c>
      <c r="G401" s="107">
        <v>43831</v>
      </c>
      <c r="H401" s="107">
        <v>44196</v>
      </c>
      <c r="I401" s="106" t="s">
        <v>665</v>
      </c>
      <c r="J401" s="106" t="s">
        <v>48</v>
      </c>
      <c r="K401" s="105"/>
      <c r="L401" s="88" t="s">
        <v>1649</v>
      </c>
      <c r="M401" s="59" t="s">
        <v>44</v>
      </c>
      <c r="N401" s="57" t="s">
        <v>1196</v>
      </c>
      <c r="O401" s="88" t="s">
        <v>1648</v>
      </c>
      <c r="P401" s="57" t="s">
        <v>1232</v>
      </c>
      <c r="Q401" s="59" t="s">
        <v>635</v>
      </c>
      <c r="R401" s="57" t="s">
        <v>667</v>
      </c>
      <c r="S401" s="67"/>
      <c r="Z401" s="93"/>
    </row>
    <row r="402" spans="1:26" x14ac:dyDescent="0.25">
      <c r="A402" s="106">
        <v>114267</v>
      </c>
      <c r="B402" s="106" t="s">
        <v>678</v>
      </c>
      <c r="C402" s="106" t="s">
        <v>44</v>
      </c>
      <c r="D402" s="106" t="s">
        <v>679</v>
      </c>
      <c r="E402" s="106" t="s">
        <v>34</v>
      </c>
      <c r="F402" s="106" t="s">
        <v>46</v>
      </c>
      <c r="G402" s="107">
        <v>43831</v>
      </c>
      <c r="H402" s="107">
        <v>44196</v>
      </c>
      <c r="I402" s="106" t="s">
        <v>680</v>
      </c>
      <c r="J402" s="106" t="s">
        <v>77</v>
      </c>
      <c r="K402" s="105"/>
      <c r="L402" s="88" t="s">
        <v>1656</v>
      </c>
      <c r="M402" s="59" t="s">
        <v>44</v>
      </c>
      <c r="N402" s="57" t="s">
        <v>1191</v>
      </c>
      <c r="O402" s="88" t="s">
        <v>1648</v>
      </c>
      <c r="P402" s="57" t="s">
        <v>1232</v>
      </c>
      <c r="Q402" s="59" t="s">
        <v>635</v>
      </c>
      <c r="R402" s="57" t="s">
        <v>664</v>
      </c>
      <c r="S402" s="67"/>
      <c r="Z402" s="93"/>
    </row>
    <row r="403" spans="1:26" x14ac:dyDescent="0.25">
      <c r="A403" s="106">
        <v>114904</v>
      </c>
      <c r="B403" s="106" t="s">
        <v>681</v>
      </c>
      <c r="C403" s="106" t="s">
        <v>44</v>
      </c>
      <c r="D403" s="106" t="s">
        <v>682</v>
      </c>
      <c r="E403" s="106" t="s">
        <v>34</v>
      </c>
      <c r="F403" s="106" t="s">
        <v>46</v>
      </c>
      <c r="G403" s="107">
        <v>43831</v>
      </c>
      <c r="H403" s="107">
        <v>44196</v>
      </c>
      <c r="I403" s="106" t="s">
        <v>680</v>
      </c>
      <c r="J403" s="106" t="s">
        <v>77</v>
      </c>
      <c r="K403" s="105"/>
      <c r="L403" s="88" t="s">
        <v>1651</v>
      </c>
      <c r="M403" s="59" t="s">
        <v>44</v>
      </c>
      <c r="N403" s="57" t="s">
        <v>1190</v>
      </c>
      <c r="O403" s="88" t="s">
        <v>1648</v>
      </c>
      <c r="P403" s="57" t="s">
        <v>1232</v>
      </c>
      <c r="Q403" s="59" t="s">
        <v>635</v>
      </c>
      <c r="R403" s="57" t="s">
        <v>664</v>
      </c>
      <c r="S403" s="67"/>
      <c r="Z403" s="93"/>
    </row>
    <row r="404" spans="1:26" x14ac:dyDescent="0.25">
      <c r="A404" s="106">
        <v>114020</v>
      </c>
      <c r="B404" s="106" t="s">
        <v>683</v>
      </c>
      <c r="C404" s="106" t="s">
        <v>44</v>
      </c>
      <c r="D404" s="106" t="s">
        <v>684</v>
      </c>
      <c r="E404" s="106" t="s">
        <v>34</v>
      </c>
      <c r="F404" s="106" t="s">
        <v>46</v>
      </c>
      <c r="G404" s="107">
        <v>43831</v>
      </c>
      <c r="H404" s="107">
        <v>44196</v>
      </c>
      <c r="I404" s="106" t="s">
        <v>680</v>
      </c>
      <c r="J404" s="106" t="s">
        <v>77</v>
      </c>
      <c r="K404" s="105"/>
      <c r="L404" s="88" t="s">
        <v>1652</v>
      </c>
      <c r="M404" s="59" t="s">
        <v>58</v>
      </c>
      <c r="N404" s="57" t="s">
        <v>1193</v>
      </c>
      <c r="O404" s="88" t="s">
        <v>1648</v>
      </c>
      <c r="P404" s="57" t="s">
        <v>1232</v>
      </c>
      <c r="Q404" s="59" t="s">
        <v>635</v>
      </c>
      <c r="R404" s="57" t="s">
        <v>664</v>
      </c>
      <c r="S404" s="67"/>
      <c r="Z404" s="93"/>
    </row>
    <row r="405" spans="1:26" x14ac:dyDescent="0.25">
      <c r="A405" s="106">
        <v>114636</v>
      </c>
      <c r="B405" s="106" t="s">
        <v>685</v>
      </c>
      <c r="C405" s="106" t="s">
        <v>44</v>
      </c>
      <c r="D405" s="106" t="s">
        <v>686</v>
      </c>
      <c r="E405" s="106" t="s">
        <v>34</v>
      </c>
      <c r="F405" s="106" t="s">
        <v>46</v>
      </c>
      <c r="G405" s="107">
        <v>43831</v>
      </c>
      <c r="H405" s="107">
        <v>44196</v>
      </c>
      <c r="I405" s="106" t="s">
        <v>680</v>
      </c>
      <c r="J405" s="106" t="s">
        <v>77</v>
      </c>
      <c r="K405" s="105"/>
      <c r="L405" s="88" t="s">
        <v>1650</v>
      </c>
      <c r="M405" s="59" t="s">
        <v>44</v>
      </c>
      <c r="N405" s="57" t="s">
        <v>1192</v>
      </c>
      <c r="O405" s="88" t="s">
        <v>1648</v>
      </c>
      <c r="P405" s="57" t="s">
        <v>1232</v>
      </c>
      <c r="Q405" s="59" t="s">
        <v>635</v>
      </c>
      <c r="R405" s="57" t="s">
        <v>664</v>
      </c>
      <c r="S405" s="67"/>
      <c r="Z405" s="93"/>
    </row>
    <row r="406" spans="1:26" x14ac:dyDescent="0.25">
      <c r="A406" s="106">
        <v>114528</v>
      </c>
      <c r="B406" s="106" t="s">
        <v>687</v>
      </c>
      <c r="C406" s="106" t="s">
        <v>44</v>
      </c>
      <c r="D406" s="106" t="s">
        <v>688</v>
      </c>
      <c r="E406" s="106" t="s">
        <v>34</v>
      </c>
      <c r="F406" s="106" t="s">
        <v>46</v>
      </c>
      <c r="G406" s="107">
        <v>43831</v>
      </c>
      <c r="H406" s="107">
        <v>44196</v>
      </c>
      <c r="I406" s="106" t="s">
        <v>680</v>
      </c>
      <c r="J406" s="106" t="s">
        <v>77</v>
      </c>
      <c r="K406" s="105"/>
      <c r="L406" s="88" t="s">
        <v>1653</v>
      </c>
      <c r="M406" s="59" t="s">
        <v>58</v>
      </c>
      <c r="N406" s="57" t="s">
        <v>1198</v>
      </c>
      <c r="O406" s="88" t="s">
        <v>1648</v>
      </c>
      <c r="P406" s="57" t="s">
        <v>1232</v>
      </c>
      <c r="Q406" s="59" t="s">
        <v>635</v>
      </c>
      <c r="R406" s="57" t="s">
        <v>672</v>
      </c>
      <c r="S406" s="67"/>
      <c r="Z406" s="93"/>
    </row>
    <row r="407" spans="1:26" x14ac:dyDescent="0.25">
      <c r="A407" s="106">
        <v>114268</v>
      </c>
      <c r="B407" s="106" t="s">
        <v>689</v>
      </c>
      <c r="C407" s="106" t="s">
        <v>44</v>
      </c>
      <c r="D407" s="106" t="s">
        <v>679</v>
      </c>
      <c r="E407" s="106" t="s">
        <v>34</v>
      </c>
      <c r="F407" s="106" t="s">
        <v>46</v>
      </c>
      <c r="G407" s="107">
        <v>43831</v>
      </c>
      <c r="H407" s="107">
        <v>44196</v>
      </c>
      <c r="I407" s="106" t="s">
        <v>680</v>
      </c>
      <c r="J407" s="106" t="s">
        <v>77</v>
      </c>
      <c r="K407" s="105"/>
      <c r="L407" s="88" t="s">
        <v>1664</v>
      </c>
      <c r="M407" s="59" t="s">
        <v>44</v>
      </c>
      <c r="N407" s="57" t="s">
        <v>1089</v>
      </c>
      <c r="O407" s="88" t="s">
        <v>1658</v>
      </c>
      <c r="P407" s="57" t="s">
        <v>1233</v>
      </c>
      <c r="Q407" s="59" t="s">
        <v>34</v>
      </c>
      <c r="R407" s="57" t="s">
        <v>684</v>
      </c>
      <c r="S407" s="67"/>
      <c r="Z407" s="93"/>
    </row>
    <row r="408" spans="1:26" x14ac:dyDescent="0.25">
      <c r="A408" s="106">
        <v>114021</v>
      </c>
      <c r="B408" s="106" t="s">
        <v>690</v>
      </c>
      <c r="C408" s="106" t="s">
        <v>44</v>
      </c>
      <c r="D408" s="106" t="s">
        <v>684</v>
      </c>
      <c r="E408" s="106" t="s">
        <v>34</v>
      </c>
      <c r="F408" s="106" t="s">
        <v>46</v>
      </c>
      <c r="G408" s="107">
        <v>43831</v>
      </c>
      <c r="H408" s="107">
        <v>44196</v>
      </c>
      <c r="I408" s="106" t="s">
        <v>680</v>
      </c>
      <c r="J408" s="106" t="s">
        <v>77</v>
      </c>
      <c r="K408" s="105"/>
      <c r="L408" s="88" t="s">
        <v>1661</v>
      </c>
      <c r="M408" s="59" t="s">
        <v>44</v>
      </c>
      <c r="N408" s="57" t="s">
        <v>1087</v>
      </c>
      <c r="O408" s="88" t="s">
        <v>1658</v>
      </c>
      <c r="P408" s="57" t="s">
        <v>1233</v>
      </c>
      <c r="Q408" s="59" t="s">
        <v>34</v>
      </c>
      <c r="R408" s="57" t="s">
        <v>686</v>
      </c>
      <c r="S408" s="67"/>
      <c r="Z408" s="93"/>
    </row>
    <row r="409" spans="1:26" x14ac:dyDescent="0.25">
      <c r="A409" s="106">
        <v>114151</v>
      </c>
      <c r="B409" s="106" t="s">
        <v>691</v>
      </c>
      <c r="C409" s="106" t="s">
        <v>44</v>
      </c>
      <c r="D409" s="106" t="s">
        <v>692</v>
      </c>
      <c r="E409" s="106" t="s">
        <v>34</v>
      </c>
      <c r="F409" s="106" t="s">
        <v>46</v>
      </c>
      <c r="G409" s="107">
        <v>43831</v>
      </c>
      <c r="H409" s="107">
        <v>44196</v>
      </c>
      <c r="I409" s="106" t="s">
        <v>680</v>
      </c>
      <c r="J409" s="106" t="s">
        <v>77</v>
      </c>
      <c r="K409" s="105"/>
      <c r="L409" s="88" t="s">
        <v>1660</v>
      </c>
      <c r="M409" s="59" t="s">
        <v>44</v>
      </c>
      <c r="N409" s="57" t="s">
        <v>1086</v>
      </c>
      <c r="O409" s="88" t="s">
        <v>1658</v>
      </c>
      <c r="P409" s="57" t="s">
        <v>1233</v>
      </c>
      <c r="Q409" s="59" t="s">
        <v>34</v>
      </c>
      <c r="R409" s="57" t="s">
        <v>684</v>
      </c>
      <c r="S409" s="67"/>
      <c r="Z409" s="93"/>
    </row>
    <row r="410" spans="1:26" x14ac:dyDescent="0.25">
      <c r="A410" s="106">
        <v>114206</v>
      </c>
      <c r="B410" s="106" t="s">
        <v>693</v>
      </c>
      <c r="C410" s="106" t="s">
        <v>44</v>
      </c>
      <c r="D410" s="106" t="s">
        <v>694</v>
      </c>
      <c r="E410" s="106" t="s">
        <v>34</v>
      </c>
      <c r="F410" s="106" t="s">
        <v>46</v>
      </c>
      <c r="G410" s="107">
        <v>43831</v>
      </c>
      <c r="H410" s="107">
        <v>44196</v>
      </c>
      <c r="I410" s="106" t="s">
        <v>680</v>
      </c>
      <c r="J410" s="106" t="s">
        <v>77</v>
      </c>
      <c r="K410" s="105"/>
      <c r="L410" s="88" t="s">
        <v>1666</v>
      </c>
      <c r="M410" s="59" t="s">
        <v>44</v>
      </c>
      <c r="N410" s="57" t="s">
        <v>1090</v>
      </c>
      <c r="O410" s="88" t="s">
        <v>1658</v>
      </c>
      <c r="P410" s="57" t="s">
        <v>1233</v>
      </c>
      <c r="Q410" s="59" t="s">
        <v>34</v>
      </c>
      <c r="R410" s="57" t="s">
        <v>694</v>
      </c>
      <c r="S410" s="67"/>
      <c r="Z410" s="93"/>
    </row>
    <row r="411" spans="1:26" x14ac:dyDescent="0.25">
      <c r="A411" s="106">
        <v>114210</v>
      </c>
      <c r="B411" s="106" t="s">
        <v>695</v>
      </c>
      <c r="C411" s="106" t="s">
        <v>44</v>
      </c>
      <c r="D411" s="106" t="s">
        <v>696</v>
      </c>
      <c r="E411" s="106" t="s">
        <v>34</v>
      </c>
      <c r="F411" s="106" t="s">
        <v>46</v>
      </c>
      <c r="G411" s="107">
        <v>43831</v>
      </c>
      <c r="H411" s="107">
        <v>44196</v>
      </c>
      <c r="I411" s="106" t="s">
        <v>680</v>
      </c>
      <c r="J411" s="106" t="s">
        <v>77</v>
      </c>
      <c r="K411" s="105"/>
      <c r="L411" s="88" t="s">
        <v>1667</v>
      </c>
      <c r="M411" s="59" t="s">
        <v>44</v>
      </c>
      <c r="N411" s="57" t="s">
        <v>1091</v>
      </c>
      <c r="O411" s="88" t="s">
        <v>1658</v>
      </c>
      <c r="P411" s="57" t="s">
        <v>1233</v>
      </c>
      <c r="Q411" s="59" t="s">
        <v>34</v>
      </c>
      <c r="R411" s="57" t="s">
        <v>696</v>
      </c>
      <c r="S411" s="67"/>
      <c r="Z411" s="93"/>
    </row>
    <row r="412" spans="1:26" x14ac:dyDescent="0.25">
      <c r="A412" s="106">
        <v>116031</v>
      </c>
      <c r="B412" s="106" t="s">
        <v>697</v>
      </c>
      <c r="C412" s="106" t="s">
        <v>44</v>
      </c>
      <c r="D412" s="106" t="s">
        <v>698</v>
      </c>
      <c r="E412" s="106" t="s">
        <v>34</v>
      </c>
      <c r="F412" s="106" t="s">
        <v>46</v>
      </c>
      <c r="G412" s="107">
        <v>43831</v>
      </c>
      <c r="H412" s="107">
        <v>44196</v>
      </c>
      <c r="I412" s="106" t="s">
        <v>699</v>
      </c>
      <c r="J412" s="106" t="s">
        <v>77</v>
      </c>
      <c r="K412" s="105"/>
      <c r="L412" s="88" t="s">
        <v>1657</v>
      </c>
      <c r="M412" s="59" t="s">
        <v>44</v>
      </c>
      <c r="N412" s="57" t="s">
        <v>1085</v>
      </c>
      <c r="O412" s="88" t="s">
        <v>1658</v>
      </c>
      <c r="P412" s="57" t="s">
        <v>1233</v>
      </c>
      <c r="Q412" s="59" t="s">
        <v>34</v>
      </c>
      <c r="R412" s="57" t="s">
        <v>679</v>
      </c>
      <c r="S412" s="67"/>
      <c r="Z412" s="93"/>
    </row>
    <row r="413" spans="1:26" x14ac:dyDescent="0.25">
      <c r="A413" s="106">
        <v>115942</v>
      </c>
      <c r="B413" s="106" t="s">
        <v>700</v>
      </c>
      <c r="C413" s="106" t="s">
        <v>58</v>
      </c>
      <c r="D413" s="106" t="s">
        <v>701</v>
      </c>
      <c r="E413" s="106" t="s">
        <v>635</v>
      </c>
      <c r="F413" s="106" t="s">
        <v>46</v>
      </c>
      <c r="G413" s="107">
        <v>43922</v>
      </c>
      <c r="H413" s="107">
        <v>44104</v>
      </c>
      <c r="I413" s="106" t="s">
        <v>702</v>
      </c>
      <c r="J413" s="106" t="s">
        <v>77</v>
      </c>
      <c r="K413" s="105"/>
      <c r="L413" s="88" t="s">
        <v>1662</v>
      </c>
      <c r="M413" s="59" t="s">
        <v>44</v>
      </c>
      <c r="N413" s="57" t="s">
        <v>1088</v>
      </c>
      <c r="O413" s="88" t="s">
        <v>1658</v>
      </c>
      <c r="P413" s="57" t="s">
        <v>1233</v>
      </c>
      <c r="Q413" s="59" t="s">
        <v>34</v>
      </c>
      <c r="R413" s="57" t="s">
        <v>688</v>
      </c>
      <c r="S413" s="67"/>
      <c r="Z413" s="93"/>
    </row>
    <row r="414" spans="1:26" x14ac:dyDescent="0.25">
      <c r="A414" s="106">
        <v>115946</v>
      </c>
      <c r="B414" s="106" t="s">
        <v>703</v>
      </c>
      <c r="C414" s="106" t="s">
        <v>58</v>
      </c>
      <c r="D414" s="106" t="s">
        <v>559</v>
      </c>
      <c r="E414" s="106" t="s">
        <v>34</v>
      </c>
      <c r="F414" s="106" t="s">
        <v>46</v>
      </c>
      <c r="G414" s="107">
        <v>43983</v>
      </c>
      <c r="H414" s="107">
        <v>44104</v>
      </c>
      <c r="I414" s="106" t="s">
        <v>702</v>
      </c>
      <c r="J414" s="106" t="s">
        <v>77</v>
      </c>
      <c r="K414" s="105"/>
      <c r="L414" s="88" t="s">
        <v>1663</v>
      </c>
      <c r="M414" s="59" t="s">
        <v>44</v>
      </c>
      <c r="N414" s="57" t="s">
        <v>945</v>
      </c>
      <c r="O414" s="88" t="s">
        <v>1658</v>
      </c>
      <c r="P414" s="57" t="s">
        <v>1233</v>
      </c>
      <c r="Q414" s="59" t="s">
        <v>34</v>
      </c>
      <c r="R414" s="57" t="s">
        <v>679</v>
      </c>
      <c r="S414" s="67"/>
      <c r="Z414" s="93"/>
    </row>
    <row r="415" spans="1:26" x14ac:dyDescent="0.25">
      <c r="A415" s="106">
        <v>115945</v>
      </c>
      <c r="B415" s="106" t="s">
        <v>704</v>
      </c>
      <c r="C415" s="106" t="s">
        <v>58</v>
      </c>
      <c r="D415" s="106" t="s">
        <v>705</v>
      </c>
      <c r="E415" s="106" t="s">
        <v>34</v>
      </c>
      <c r="F415" s="106" t="s">
        <v>46</v>
      </c>
      <c r="G415" s="107">
        <v>44013</v>
      </c>
      <c r="H415" s="107">
        <v>44104</v>
      </c>
      <c r="I415" s="106" t="s">
        <v>702</v>
      </c>
      <c r="J415" s="106" t="s">
        <v>77</v>
      </c>
      <c r="K415" s="105"/>
      <c r="L415" s="88" t="s">
        <v>1665</v>
      </c>
      <c r="M415" s="59" t="s">
        <v>44</v>
      </c>
      <c r="N415" s="57" t="s">
        <v>946</v>
      </c>
      <c r="O415" s="88" t="s">
        <v>1658</v>
      </c>
      <c r="P415" s="57" t="s">
        <v>1233</v>
      </c>
      <c r="Q415" s="59" t="s">
        <v>34</v>
      </c>
      <c r="R415" s="57" t="s">
        <v>692</v>
      </c>
      <c r="S415" s="67"/>
      <c r="Z415" s="93"/>
    </row>
    <row r="416" spans="1:26" x14ac:dyDescent="0.25">
      <c r="A416" s="106">
        <v>115943</v>
      </c>
      <c r="B416" s="106" t="s">
        <v>706</v>
      </c>
      <c r="C416" s="106" t="s">
        <v>58</v>
      </c>
      <c r="D416" s="106" t="s">
        <v>707</v>
      </c>
      <c r="E416" s="106" t="s">
        <v>33</v>
      </c>
      <c r="F416" s="106" t="s">
        <v>46</v>
      </c>
      <c r="G416" s="107">
        <v>43983</v>
      </c>
      <c r="H416" s="107">
        <v>44104</v>
      </c>
      <c r="I416" s="106" t="s">
        <v>702</v>
      </c>
      <c r="J416" s="106" t="s">
        <v>77</v>
      </c>
      <c r="K416" s="105"/>
      <c r="L416" s="88" t="s">
        <v>1659</v>
      </c>
      <c r="M416" s="59" t="s">
        <v>44</v>
      </c>
      <c r="N416" s="57" t="s">
        <v>749</v>
      </c>
      <c r="O416" s="88" t="s">
        <v>1658</v>
      </c>
      <c r="P416" s="57" t="s">
        <v>1233</v>
      </c>
      <c r="Q416" s="59" t="s">
        <v>34</v>
      </c>
      <c r="R416" s="57" t="s">
        <v>682</v>
      </c>
      <c r="S416" s="67"/>
      <c r="Z416" s="93"/>
    </row>
    <row r="417" spans="1:26" x14ac:dyDescent="0.25">
      <c r="A417" s="106">
        <v>115944</v>
      </c>
      <c r="B417" s="106" t="s">
        <v>708</v>
      </c>
      <c r="C417" s="106" t="s">
        <v>58</v>
      </c>
      <c r="D417" s="106" t="s">
        <v>168</v>
      </c>
      <c r="E417" s="106" t="s">
        <v>33</v>
      </c>
      <c r="F417" s="106" t="s">
        <v>46</v>
      </c>
      <c r="G417" s="107">
        <v>44013</v>
      </c>
      <c r="H417" s="107">
        <v>44104</v>
      </c>
      <c r="I417" s="106" t="s">
        <v>702</v>
      </c>
      <c r="J417" s="106" t="s">
        <v>77</v>
      </c>
      <c r="K417" s="105"/>
      <c r="L417" s="88" t="s">
        <v>1668</v>
      </c>
      <c r="M417" s="59" t="s">
        <v>44</v>
      </c>
      <c r="N417" s="57" t="s">
        <v>1685</v>
      </c>
      <c r="O417" s="88" t="s">
        <v>1669</v>
      </c>
      <c r="P417" s="57" t="s">
        <v>744</v>
      </c>
      <c r="Q417" s="59" t="s">
        <v>34</v>
      </c>
      <c r="R417" s="57" t="s">
        <v>698</v>
      </c>
      <c r="S417" s="67"/>
      <c r="Z417" s="93"/>
    </row>
    <row r="418" spans="1:26" x14ac:dyDescent="0.25">
      <c r="L418" s="88"/>
      <c r="O418" s="88"/>
    </row>
    <row r="419" spans="1:26" x14ac:dyDescent="0.25">
      <c r="L419" s="88"/>
      <c r="O419" s="88"/>
    </row>
    <row r="420" spans="1:26" x14ac:dyDescent="0.25">
      <c r="L420" s="88"/>
      <c r="O420" s="88"/>
    </row>
    <row r="421" spans="1:26" x14ac:dyDescent="0.25">
      <c r="L421" s="88"/>
      <c r="O421" s="88"/>
    </row>
    <row r="422" spans="1:26" x14ac:dyDescent="0.25">
      <c r="L422" s="88"/>
      <c r="O422" s="88"/>
    </row>
    <row r="423" spans="1:26" x14ac:dyDescent="0.25">
      <c r="L423" s="88"/>
      <c r="O423" s="88"/>
    </row>
    <row r="424" spans="1:26" x14ac:dyDescent="0.25">
      <c r="L424" s="88"/>
      <c r="O424" s="88"/>
    </row>
    <row r="425" spans="1:26" x14ac:dyDescent="0.25">
      <c r="L425" s="88"/>
      <c r="O425" s="88"/>
    </row>
    <row r="426" spans="1:26" x14ac:dyDescent="0.25">
      <c r="L426" s="88"/>
      <c r="O426" s="88"/>
    </row>
    <row r="427" spans="1:26" x14ac:dyDescent="0.25">
      <c r="L427" s="88"/>
      <c r="O427" s="88"/>
    </row>
    <row r="428" spans="1:26" x14ac:dyDescent="0.25">
      <c r="L428" s="88"/>
      <c r="O428" s="88"/>
    </row>
    <row r="429" spans="1:26" x14ac:dyDescent="0.25">
      <c r="L429" s="88"/>
      <c r="O429" s="88"/>
    </row>
    <row r="430" spans="1:26" x14ac:dyDescent="0.25">
      <c r="L430" s="88"/>
      <c r="O430" s="88"/>
    </row>
    <row r="431" spans="1:26" x14ac:dyDescent="0.25">
      <c r="L431" s="88"/>
      <c r="O431" s="88"/>
    </row>
    <row r="432" spans="1:26" x14ac:dyDescent="0.25">
      <c r="L432" s="88"/>
      <c r="O432" s="88"/>
    </row>
    <row r="433" spans="12:15" x14ac:dyDescent="0.25">
      <c r="L433" s="88"/>
      <c r="O433" s="88"/>
    </row>
    <row r="434" spans="12:15" x14ac:dyDescent="0.25">
      <c r="L434" s="88"/>
      <c r="O434" s="88"/>
    </row>
    <row r="435" spans="12:15" x14ac:dyDescent="0.25">
      <c r="L435" s="88"/>
      <c r="O435" s="88"/>
    </row>
    <row r="436" spans="12:15" x14ac:dyDescent="0.25">
      <c r="L436" s="88"/>
      <c r="O436" s="88"/>
    </row>
    <row r="437" spans="12:15" x14ac:dyDescent="0.25">
      <c r="L437" s="88"/>
      <c r="O437" s="88"/>
    </row>
    <row r="438" spans="12:15" x14ac:dyDescent="0.25">
      <c r="L438" s="88"/>
      <c r="O438" s="88"/>
    </row>
    <row r="439" spans="12:15" x14ac:dyDescent="0.25">
      <c r="L439" s="88"/>
      <c r="O439" s="88"/>
    </row>
    <row r="440" spans="12:15" x14ac:dyDescent="0.25">
      <c r="L440" s="88"/>
      <c r="O440" s="88"/>
    </row>
    <row r="441" spans="12:15" x14ac:dyDescent="0.25">
      <c r="L441" s="88"/>
      <c r="O441" s="88"/>
    </row>
    <row r="442" spans="12:15" x14ac:dyDescent="0.25">
      <c r="L442" s="88"/>
      <c r="O442" s="88"/>
    </row>
    <row r="443" spans="12:15" x14ac:dyDescent="0.25">
      <c r="L443" s="88"/>
      <c r="O443" s="88"/>
    </row>
    <row r="444" spans="12:15" x14ac:dyDescent="0.25">
      <c r="L444" s="88"/>
      <c r="O444" s="88"/>
    </row>
    <row r="445" spans="12:15" x14ac:dyDescent="0.25">
      <c r="L445" s="88"/>
      <c r="O445" s="88"/>
    </row>
    <row r="446" spans="12:15" x14ac:dyDescent="0.25">
      <c r="L446" s="88"/>
      <c r="O446" s="88"/>
    </row>
    <row r="447" spans="12:15" x14ac:dyDescent="0.25">
      <c r="L447" s="88"/>
      <c r="O447" s="88"/>
    </row>
    <row r="448" spans="12:15" x14ac:dyDescent="0.25">
      <c r="L448" s="88"/>
      <c r="O448" s="88"/>
    </row>
    <row r="449" spans="12:15" x14ac:dyDescent="0.25">
      <c r="L449" s="88"/>
      <c r="O449" s="88"/>
    </row>
    <row r="450" spans="12:15" x14ac:dyDescent="0.25">
      <c r="L450" s="88"/>
      <c r="O450" s="88"/>
    </row>
    <row r="451" spans="12:15" x14ac:dyDescent="0.25">
      <c r="L451" s="88"/>
      <c r="O451" s="88"/>
    </row>
    <row r="452" spans="12:15" x14ac:dyDescent="0.25">
      <c r="L452" s="88"/>
      <c r="O452" s="88"/>
    </row>
    <row r="453" spans="12:15" x14ac:dyDescent="0.25">
      <c r="L453" s="88"/>
      <c r="O453" s="88"/>
    </row>
    <row r="454" spans="12:15" x14ac:dyDescent="0.25">
      <c r="L454" s="88"/>
      <c r="O454" s="88"/>
    </row>
    <row r="455" spans="12:15" x14ac:dyDescent="0.25">
      <c r="L455" s="88"/>
      <c r="O455" s="88"/>
    </row>
    <row r="456" spans="12:15" x14ac:dyDescent="0.25">
      <c r="L456" s="88"/>
      <c r="O456" s="88"/>
    </row>
    <row r="457" spans="12:15" x14ac:dyDescent="0.25">
      <c r="L457" s="88"/>
      <c r="O457" s="88"/>
    </row>
    <row r="458" spans="12:15" x14ac:dyDescent="0.25">
      <c r="L458" s="88"/>
      <c r="O458" s="88"/>
    </row>
    <row r="459" spans="12:15" x14ac:dyDescent="0.25">
      <c r="L459" s="88"/>
      <c r="O459" s="88"/>
    </row>
    <row r="460" spans="12:15" x14ac:dyDescent="0.25">
      <c r="L460" s="88"/>
      <c r="O460" s="88"/>
    </row>
    <row r="461" spans="12:15" x14ac:dyDescent="0.25">
      <c r="L461" s="88"/>
      <c r="O461" s="88"/>
    </row>
    <row r="462" spans="12:15" x14ac:dyDescent="0.25">
      <c r="L462" s="88"/>
      <c r="O462" s="88"/>
    </row>
    <row r="463" spans="12:15" x14ac:dyDescent="0.25">
      <c r="L463" s="88"/>
      <c r="O463" s="88"/>
    </row>
    <row r="464" spans="12:15" x14ac:dyDescent="0.25">
      <c r="L464" s="88"/>
      <c r="O464" s="88"/>
    </row>
    <row r="465" spans="12:15" x14ac:dyDescent="0.25">
      <c r="L465" s="88"/>
      <c r="O465" s="88"/>
    </row>
    <row r="466" spans="12:15" x14ac:dyDescent="0.25">
      <c r="L466" s="88"/>
      <c r="O466" s="88"/>
    </row>
    <row r="467" spans="12:15" x14ac:dyDescent="0.25">
      <c r="L467" s="88"/>
      <c r="O467" s="88"/>
    </row>
    <row r="468" spans="12:15" x14ac:dyDescent="0.25">
      <c r="L468" s="88"/>
      <c r="O468" s="88"/>
    </row>
    <row r="469" spans="12:15" x14ac:dyDescent="0.25">
      <c r="L469" s="88"/>
      <c r="O469" s="88"/>
    </row>
    <row r="470" spans="12:15" x14ac:dyDescent="0.25">
      <c r="L470" s="88"/>
      <c r="O470" s="88"/>
    </row>
    <row r="471" spans="12:15" x14ac:dyDescent="0.25">
      <c r="L471" s="88"/>
      <c r="O471" s="88"/>
    </row>
    <row r="472" spans="12:15" x14ac:dyDescent="0.25">
      <c r="L472" s="88"/>
      <c r="O472" s="88"/>
    </row>
    <row r="473" spans="12:15" x14ac:dyDescent="0.25">
      <c r="L473" s="88"/>
      <c r="O473" s="88"/>
    </row>
    <row r="474" spans="12:15" x14ac:dyDescent="0.25">
      <c r="L474" s="88"/>
      <c r="O474" s="88"/>
    </row>
    <row r="475" spans="12:15" x14ac:dyDescent="0.25">
      <c r="L475" s="88"/>
      <c r="O475" s="88"/>
    </row>
    <row r="476" spans="12:15" x14ac:dyDescent="0.25">
      <c r="L476" s="88"/>
      <c r="O476" s="88"/>
    </row>
    <row r="477" spans="12:15" x14ac:dyDescent="0.25">
      <c r="L477" s="88"/>
      <c r="O477" s="88"/>
    </row>
    <row r="478" spans="12:15" x14ac:dyDescent="0.25">
      <c r="L478" s="88"/>
      <c r="O478" s="88"/>
    </row>
    <row r="479" spans="12:15" x14ac:dyDescent="0.25">
      <c r="L479" s="88"/>
      <c r="O479" s="88"/>
    </row>
    <row r="480" spans="12:15" x14ac:dyDescent="0.25">
      <c r="L480" s="88"/>
      <c r="O480" s="88"/>
    </row>
    <row r="481" spans="12:15" x14ac:dyDescent="0.25">
      <c r="L481" s="88"/>
      <c r="O481" s="88"/>
    </row>
    <row r="482" spans="12:15" x14ac:dyDescent="0.25">
      <c r="L482" s="88"/>
      <c r="O482" s="88"/>
    </row>
    <row r="483" spans="12:15" x14ac:dyDescent="0.25">
      <c r="L483" s="88"/>
      <c r="O483" s="88"/>
    </row>
    <row r="484" spans="12:15" x14ac:dyDescent="0.25">
      <c r="L484" s="88"/>
      <c r="O484" s="88"/>
    </row>
    <row r="485" spans="12:15" x14ac:dyDescent="0.25">
      <c r="L485" s="88"/>
      <c r="O485" s="88"/>
    </row>
    <row r="486" spans="12:15" x14ac:dyDescent="0.25">
      <c r="L486" s="88"/>
      <c r="O486" s="88"/>
    </row>
    <row r="487" spans="12:15" x14ac:dyDescent="0.25">
      <c r="L487" s="88"/>
      <c r="O487" s="88"/>
    </row>
    <row r="488" spans="12:15" x14ac:dyDescent="0.25">
      <c r="L488" s="88"/>
      <c r="O488" s="88"/>
    </row>
    <row r="489" spans="12:15" x14ac:dyDescent="0.25">
      <c r="L489" s="88"/>
      <c r="O489" s="88"/>
    </row>
    <row r="490" spans="12:15" x14ac:dyDescent="0.25">
      <c r="L490" s="88"/>
      <c r="O490" s="88"/>
    </row>
    <row r="491" spans="12:15" x14ac:dyDescent="0.25">
      <c r="L491" s="88"/>
      <c r="O491" s="88"/>
    </row>
    <row r="492" spans="12:15" x14ac:dyDescent="0.25">
      <c r="L492" s="88"/>
      <c r="O492" s="88"/>
    </row>
    <row r="493" spans="12:15" x14ac:dyDescent="0.25">
      <c r="L493" s="88"/>
      <c r="O493" s="88"/>
    </row>
    <row r="494" spans="12:15" x14ac:dyDescent="0.25">
      <c r="L494" s="88"/>
      <c r="O494" s="88"/>
    </row>
    <row r="495" spans="12:15" x14ac:dyDescent="0.25">
      <c r="L495" s="88"/>
      <c r="O495" s="88"/>
    </row>
    <row r="496" spans="12:15" x14ac:dyDescent="0.25">
      <c r="L496" s="88"/>
      <c r="O496" s="88"/>
    </row>
    <row r="497" spans="3:24" x14ac:dyDescent="0.25">
      <c r="L497" s="88"/>
      <c r="O497" s="88"/>
    </row>
    <row r="498" spans="3:24" x14ac:dyDescent="0.25">
      <c r="L498" s="88"/>
      <c r="O498" s="88"/>
    </row>
    <row r="499" spans="3:24" x14ac:dyDescent="0.25">
      <c r="L499" s="88"/>
      <c r="O499" s="88"/>
    </row>
    <row r="500" spans="3:24" x14ac:dyDescent="0.25">
      <c r="L500" s="88"/>
      <c r="O500" s="88"/>
    </row>
    <row r="501" spans="3:24" x14ac:dyDescent="0.25">
      <c r="L501" s="88"/>
      <c r="O501" s="88"/>
    </row>
    <row r="502" spans="3:24" x14ac:dyDescent="0.25">
      <c r="L502" s="88"/>
      <c r="O502" s="88"/>
    </row>
    <row r="503" spans="3:24" x14ac:dyDescent="0.25">
      <c r="L503" s="88"/>
      <c r="O503" s="88"/>
    </row>
    <row r="504" spans="3:24" x14ac:dyDescent="0.25">
      <c r="L504" s="88"/>
      <c r="O504" s="88"/>
    </row>
    <row r="505" spans="3:24" x14ac:dyDescent="0.25">
      <c r="L505" s="88"/>
      <c r="O505" s="88"/>
    </row>
    <row r="506" spans="3:24" ht="6" customHeight="1" x14ac:dyDescent="0.25">
      <c r="C506" s="97"/>
      <c r="D506" s="97"/>
      <c r="E506" s="97"/>
      <c r="F506" s="97"/>
      <c r="G506" s="97"/>
      <c r="H506" s="97"/>
      <c r="I506" s="97"/>
      <c r="J506" s="97"/>
      <c r="K506" s="97"/>
      <c r="L506" s="98"/>
      <c r="M506" s="98"/>
      <c r="N506" s="97"/>
      <c r="O506" s="98"/>
      <c r="P506" s="97"/>
      <c r="Q506" s="98"/>
      <c r="R506" s="98"/>
      <c r="S506" s="99"/>
      <c r="T506" s="100"/>
      <c r="U506" s="101"/>
      <c r="V506" s="97"/>
      <c r="W506" s="102"/>
      <c r="X506" s="97"/>
    </row>
    <row r="507" spans="3:24" x14ac:dyDescent="0.25">
      <c r="M507" s="57" t="s">
        <v>1681</v>
      </c>
    </row>
  </sheetData>
  <sheetProtection sheet="1" formatCells="0" formatColumns="0" formatRows="0" selectLockedCells="1"/>
  <sortState xmlns:xlrd2="http://schemas.microsoft.com/office/spreadsheetml/2017/richdata2" ref="L7:R417">
    <sortCondition ref="O7:O417"/>
    <sortCondition ref="L7:L417"/>
  </sortState>
  <conditionalFormatting sqref="T6:Y105">
    <cfRule type="expression" dxfId="1" priority="2">
      <formula>LEFT(TRIM($Y6),1)="D"</formula>
    </cfRule>
  </conditionalFormatting>
  <conditionalFormatting sqref="W6:W105">
    <cfRule type="expression" dxfId="0" priority="1">
      <formula>AND(YEAR($V6)/5 = INT(YEAR($V6)/5),$V6&gt;0,LEFT(TRIM($Y6),1)&lt;&gt;"D")</formula>
    </cfRule>
  </conditionalFormatting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Events</vt:lpstr>
      <vt:lpstr>Log!Print_Area</vt:lpstr>
      <vt:lpstr>Log!Print_Titles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2020-05-02T20:44:12Z</cp:lastPrinted>
  <dcterms:created xsi:type="dcterms:W3CDTF">2020-04-27T03:04:53Z</dcterms:created>
  <dcterms:modified xsi:type="dcterms:W3CDTF">2020-05-30T23:11:51Z</dcterms:modified>
</cp:coreProperties>
</file>